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2017" sheetId="1" r:id="rId1"/>
    <sheet name="2015-2017" sheetId="2" r:id="rId2"/>
  </sheets>
  <definedNames>
    <definedName name="_xlnm.Print_Titles" localSheetId="0">'2017'!$2:$4</definedName>
  </definedNames>
  <calcPr fullCalcOnLoad="1"/>
</workbook>
</file>

<file path=xl/sharedStrings.xml><?xml version="1.0" encoding="utf-8"?>
<sst xmlns="http://schemas.openxmlformats.org/spreadsheetml/2006/main" count="510" uniqueCount="266">
  <si>
    <t>Актуализация сведений дежурного (опорного) плана застройки и инженерной инфраструктуры населенных пунктов Озерского городского округа</t>
  </si>
  <si>
    <t>Охват населенных пунктов округа системой централизованного оповещения</t>
  </si>
  <si>
    <t>Количество участников, посетивших лекции, беседы профилактического характера</t>
  </si>
  <si>
    <t>№ п/п</t>
  </si>
  <si>
    <t>Эффективность использования бюджетных средств</t>
  </si>
  <si>
    <t>Количество выполненных лабораторных исследований компонентов окружающей среды</t>
  </si>
  <si>
    <t>«Развитие образования в Озерском городском округе» на 2014-2018 годы (УО)</t>
  </si>
  <si>
    <t>Охват обучающихся льготной категории бесплатным горячим питанием, от общего числа обучающихся льготной категории</t>
  </si>
  <si>
    <t>Количество малообеспеченных граждан, доход которых превысил прожиточный минимум в результате реализации мероприятий программы</t>
  </si>
  <si>
    <t xml:space="preserve">Количество граждан, которым оказана единовременная материальная помощь </t>
  </si>
  <si>
    <t>Количество граждан, ежемесячно обеспеченных бесплатным горячим питанием в организациях общественного питания</t>
  </si>
  <si>
    <t>Количество граждан, получивших ежемесячную компенсацию расходов на оплату стоимости услуг социального такси до социально значимых объектов инфраструктуры и обратно</t>
  </si>
  <si>
    <t>Количество приобретенных средств реабилитации в течение года</t>
  </si>
  <si>
    <t>Количество почетных граждан округа, ежемесячно:</t>
  </si>
  <si>
    <t xml:space="preserve">- получающих денежное содержание </t>
  </si>
  <si>
    <t xml:space="preserve">- воспользовавшихся правом бесплатного проезда на городском и пригородном автомобильном транспорте общего пользования </t>
  </si>
  <si>
    <t>Количество общественных некоммерческих организаций, получивших субсидию из средств бюджета округа</t>
  </si>
  <si>
    <t>Количество молодых семей, которым предоставлены социальные выплаты в форме свидетельств на
приобретение жилья</t>
  </si>
  <si>
    <t xml:space="preserve">«Энергосбережение и повышение энергетической эффективности Озерского городского округа Челябинской области» на 2014 - 2020 годы </t>
  </si>
  <si>
    <t>Площадь земельных участков, в отношении которых проводятся кадастровые работы с целью отнесения к муниципальной собственности</t>
  </si>
  <si>
    <t>Площадь пляжей, находящихся на обслуживании и санитарном содержании</t>
  </si>
  <si>
    <t>Объем вывозимых и захороняемых твердых бытовых отходов</t>
  </si>
  <si>
    <t>Количество исследований воды и песка</t>
  </si>
  <si>
    <t>Количество очисток дна, проводимых в пределах водной акватории пляжей</t>
  </si>
  <si>
    <t>Объем песка на отсыпку территории пляжа</t>
  </si>
  <si>
    <t>Обеспечение потребности в природном газе для бесперебойного функционирования Мемориального комплекса «Вечный огонь»</t>
  </si>
  <si>
    <t>Доля молодых людей, принявших участие в мероприятиях гражданско - патриотической направленности, от общего числа молодых людей в Озерском городском округе в возрасте от 14 до 30 лет</t>
  </si>
  <si>
    <t>Доля молодых людей, принявших участие в мероприятиях сферы досуга и творческой деятельности, от общего числа молодых людей в Озерском городском округе в возрасте от 14 до 30 лет</t>
  </si>
  <si>
    <t>Доля молодых людей, состоящих в общественных объединениях, от общего числа молодых людей в Озерском городском округе в возрасте от 14 до 30 лет</t>
  </si>
  <si>
    <t>Количество муниципальных служащих, прошедших повышение квалификации по программе 72 и более часов</t>
  </si>
  <si>
    <t>Количество муниципальных служащих, прошедших повышение квалификации на краткосрочных курсах</t>
  </si>
  <si>
    <t>16</t>
  </si>
  <si>
    <t>Количество вырубленных старовозрастных, больных и аварийных деревьев на территории Озерского городского округа</t>
  </si>
  <si>
    <t>Объем ликвидированных несанкционированных свалок</t>
  </si>
  <si>
    <t>«Противодействие распространению ВИЧ-СПИД в Озерском городском округе» на 2015 год и на плановый период 2016 и 2017 годов</t>
  </si>
  <si>
    <t>Количество участников, посетивших лекции, беседы профилактического характера по способам  противодействия распространению ВИЧ-СПИД</t>
  </si>
  <si>
    <t>Объем изготовленной печатной продукции, средств наглядной агитации по вопросам противодействия распространению ВИЧ-СПИД</t>
  </si>
  <si>
    <t>Снижение количества преступлений, совершенных в общественных местах в процентах к базовому (текущему) году за счет деятельности добровольного общественного объединения правоохранительной направленности «Озерская народная дружина»</t>
  </si>
  <si>
    <t>Количество изготовленных и приобретенных средств наглядной агитации (плакатов) по вопросам противодействия преступлениям и правонарушениям</t>
  </si>
  <si>
    <t>Площадь капитально отремонтированных дворовых территорий многоквартирных домов, проездов к дворовым территориям домов Озерского городского округа</t>
  </si>
  <si>
    <t>Количество учащихся, ежемесячно воспользовавшихся правом льготного  проезда на городском автомобильном транспорте общего пользования</t>
  </si>
  <si>
    <t>Количество семей умерших почетных граждан, получивших пособие на погребение</t>
  </si>
  <si>
    <t>Количество граждан, принявших участие в мероприятиях, направленных на социальную адаптацию граждан, состоящих на учете в УСЗН и МУ «КЦСОН»</t>
  </si>
  <si>
    <t>Доля расходов на обеспечение деятельности по реализации муниципальной программы «Социальная поддержка населения Озерского городского округа» к общему объему финансирования, направленному на предоставление мер социальной поддержки</t>
  </si>
  <si>
    <t>ед. изм.</t>
  </si>
  <si>
    <t>%</t>
  </si>
  <si>
    <r>
      <rPr>
        <sz val="10"/>
        <rFont val="Calibri"/>
        <family val="2"/>
      </rPr>
      <t>≥</t>
    </r>
    <r>
      <rPr>
        <sz val="10"/>
        <rFont val="Times New Roman"/>
        <family val="1"/>
      </rPr>
      <t>20</t>
    </r>
  </si>
  <si>
    <t>чел.</t>
  </si>
  <si>
    <t>ед.</t>
  </si>
  <si>
    <t>семей</t>
  </si>
  <si>
    <t>км.</t>
  </si>
  <si>
    <t>метр</t>
  </si>
  <si>
    <t>кв. м.</t>
  </si>
  <si>
    <t>га</t>
  </si>
  <si>
    <t>шт.</t>
  </si>
  <si>
    <t>Высокая</t>
  </si>
  <si>
    <t>Управление образования администрации Озерского городского округа</t>
  </si>
  <si>
    <t>Управление социальной защиты населения администрации Озерского городского округа</t>
  </si>
  <si>
    <t>Очень высокая</t>
  </si>
  <si>
    <t>Количество молодых семей, улучшивших жилищные условия, в том числе с помощью ипотечных жилищных кредитов</t>
  </si>
  <si>
    <t>Управление жилищно-коммунального хозяйства администрации Озерского городского округа</t>
  </si>
  <si>
    <t>Подпрограмма "Оказание молодым семьям государственной поддержки для улучшения жилищных условий"</t>
  </si>
  <si>
    <t>Управление капитального строительства и благоустройства администрации Озерского городского округа</t>
  </si>
  <si>
    <t>Управление имущественных отношений администрации Озерского городского округа</t>
  </si>
  <si>
    <t>куб.м.</t>
  </si>
  <si>
    <t>Управление культуры администрации Озерского городского округа</t>
  </si>
  <si>
    <t>Количество одаренных детей, обучающихся в учреждениях дополнительного образования, подведомственных Управлению культуры администрации Озерского городского округа, ежегодно получающих стипендию</t>
  </si>
  <si>
    <t>Администрация Озерского городского округа (Отдел развития предпринимательства и потребительского рынка Управления экономики администрации округа)</t>
  </si>
  <si>
    <t>Администрация Озерского городского округа (Служба по делам молодежи администрации округа)</t>
  </si>
  <si>
    <t>Администрация Озерского городского округа (Отдел кадров и муниципальной службы администрации округа)</t>
  </si>
  <si>
    <t>Администрация Озерского городского округа (Отдел охраны окружающей среды администрации округа)</t>
  </si>
  <si>
    <t>иссл.</t>
  </si>
  <si>
    <t>Администрация Озерского городского округа (Отдел по режиму администрации округа)</t>
  </si>
  <si>
    <t>Администрация Озерского городского округа (Служба безопасности и взаимодействия с правоохранительными органами администрации округа)</t>
  </si>
  <si>
    <t>Количество зданий муниципальных учреждений, оборудованных необходимыми средствами пожаротушения</t>
  </si>
  <si>
    <t>Количество зданий муниципальных учреждений, в которых заменены горючие материалы на путях эвакуации</t>
  </si>
  <si>
    <t>Управление по делам ГО и ЧС администрации Озерского городского округа</t>
  </si>
  <si>
    <t>Управление архитектуры и градостроительства администрации Озерского городского округа</t>
  </si>
  <si>
    <t>19</t>
  </si>
  <si>
    <t>23</t>
  </si>
  <si>
    <t>24</t>
  </si>
  <si>
    <t>Межбюджетные трансферты из федерального бюджета</t>
  </si>
  <si>
    <t>Межбюджетные трансферты из областного бюджета</t>
  </si>
  <si>
    <t>Средства бюджета округа</t>
  </si>
  <si>
    <t>Всего по муниципальной программе:</t>
  </si>
  <si>
    <t>Источник финансирования</t>
  </si>
  <si>
    <t>Наименование муниципальной программы (подпрограммы)</t>
  </si>
  <si>
    <t>Плановые</t>
  </si>
  <si>
    <t>Фактические</t>
  </si>
  <si>
    <t xml:space="preserve">Оценка полноты использования бюджетных средств (ПИБС), % </t>
  </si>
  <si>
    <t xml:space="preserve"> 6=5/4*100%</t>
  </si>
  <si>
    <t>Наименование целевого показателя (индикативного )</t>
  </si>
  <si>
    <t>Плановое</t>
  </si>
  <si>
    <t>Фактическое</t>
  </si>
  <si>
    <t>Оценка достижения плановых целевых показателей (индикаторов) (ДИП), %</t>
  </si>
  <si>
    <t xml:space="preserve">Оценка эффективности реализации  муниципальной программы (подпрограммы) (О) </t>
  </si>
  <si>
    <t>Доля школьников, которым предоставлена возможность обучаться в соответствии с основными современными требованиями, в общей численности школьников</t>
  </si>
  <si>
    <t>Доля учителей, эффективно использующих современные образовательные технологии (в том числе информационно-коммуникационные технологии) в профессиональной деятельности, в общей численности учителей</t>
  </si>
  <si>
    <t>Доля образовательных учреждений Озерского городского округа, охваченных процессами переподготовки и повышения квалификации педагогического и управленческого корпуса системы дошкольного и общего образования на базе площадок, созданных для распространения современных моделей доступного и качественного образования, а также моделей региональных и муниципальных образовательных систем, обеспечивающих государственно-общественный характер управления образованием, в общей численности образовательных учреждений Озерского городского округа</t>
  </si>
  <si>
    <t xml:space="preserve">Доля учителей, прошедших обучение по новым адресным моделям повышения квалификации и имевшим возможность выбора программ обучения, в общей численности учителей </t>
  </si>
  <si>
    <t xml:space="preserve">Доля детей в возрасте от 5 до 7 лет, охваченных услугами дошкольного образования в Озерском городском округе, в общей численности детей указанного возраста, нуждающихся в таком образовании </t>
  </si>
  <si>
    <t>Доля обучающихся по образовательным программам дошкольного образования соответствующим требованиям стандартов дошкольного образования, в общем числе дошкольников, обучающихся по образовательным программам дошкольного образования</t>
  </si>
  <si>
    <t>Всего по подпрограмме:</t>
  </si>
  <si>
    <t>Крайне низкая</t>
  </si>
  <si>
    <t>Начальник Управления экономики администрации Озерского городского округа</t>
  </si>
  <si>
    <t>25</t>
  </si>
  <si>
    <t xml:space="preserve">Подпрограмма "Мероприятия по переселению граждан из жилищного фонда, признанного непригодным для проживания" </t>
  </si>
  <si>
    <t>Количество переселенных семей, проживающих в жилых помещениях, не отвечающих установленным санитарным и техническим требованиям (в том числе с выплатой выкупной стоимости)</t>
  </si>
  <si>
    <t>Количество ликвидируемых кв. м жилищного фонда, признанного непригодным для проживания, аварийным и подлежащим сносу</t>
  </si>
  <si>
    <t>кв.м</t>
  </si>
  <si>
    <t>Количество комплектов проектно-сметной документации, разработанных для строительства, реконструкции, капитального ремонта объектов</t>
  </si>
  <si>
    <t>Охват обучающихся МБСУВУ «Школа №202» бесплатным горячим питанием, от общего числа обучающихся в МБСУВУ Школа №202</t>
  </si>
  <si>
    <t>Количество замененных ламп накаливания</t>
  </si>
  <si>
    <t>Количество установленных счетных устройств на газоснабжение</t>
  </si>
  <si>
    <t>Количество лесных ранцевых огнетушителей, приобретенных для защиты населения от лесных пожаров</t>
  </si>
  <si>
    <t>А.И. Жмайло</t>
  </si>
  <si>
    <t>Количество разработанных технических отчетов об инженерных изысканиях индустриального парка "Новогорный"</t>
  </si>
  <si>
    <t>Низкая</t>
  </si>
  <si>
    <t xml:space="preserve">Оценка эффективности реализации муниципальных программ Озерского городского округа Челябинской области по итогам 2017 года </t>
  </si>
  <si>
    <t>Количество установленных насосов</t>
  </si>
  <si>
    <t>Площадь утепления потолков</t>
  </si>
  <si>
    <t>Количество установленных терморегуляторов</t>
  </si>
  <si>
    <t>Количество замененных теплообменников</t>
  </si>
  <si>
    <t>«Капитальные вложения по строительству и реконструкции, проведение проектно-изыскательских работ и капитального ремонта объектов жилищно-коммунальной  и социальной сферы Озерского городского округа» на 2017 год и на плановый период 2018 и 2019 годов</t>
  </si>
  <si>
    <t>«Обеспечение градостроительной деятельности на территории Озерского городского округа Челябинской области» на 2017 год и на плановый период 2018 и 2019 годов</t>
  </si>
  <si>
    <t>Демонтаж рекламных конструкций на территории Озерского городского округа</t>
  </si>
  <si>
    <t>Протяженность сетей наружного освещения, восстановленных после реконструкции, капитального ремонта</t>
  </si>
  <si>
    <t>Протяженность построенного газопровода</t>
  </si>
  <si>
    <t>Площадь благоустройства коллектора Ду 700 мм по адресу: ул. Джержинского,35</t>
  </si>
  <si>
    <t>Протяженность капитально отремонтированных сетей электроснабжения г. Озерск, п. Татыш, железнодорожная станция</t>
  </si>
  <si>
    <t>Расходы на реализацию муниципальной программы (подпрограммы) на 2017 год,                   тыс. руб.</t>
  </si>
  <si>
    <t>Значение целевого показателя (индикатора) муниципальной программы (подпрограммы) на 2017 год</t>
  </si>
  <si>
    <t>Количество поверенных узлов учета тепла и теплоносителя</t>
  </si>
  <si>
    <t>Количество поверенных узлов учета энергоресурсов</t>
  </si>
  <si>
    <t>Количество разработанных комплектов проектно-сметной документации оснащения теплового узла приборами учета тепловой энергии</t>
  </si>
  <si>
    <t>Количество отремонтированных тепловых узлов</t>
  </si>
  <si>
    <t>Количество заложенных оконных проемов</t>
  </si>
  <si>
    <t xml:space="preserve">Количество документации по планировке территории, предназначенной для размещения объектов промышленного назначения в п. Новогорный Озерского городского округа </t>
  </si>
  <si>
    <t>"Благоустройство Озерского городского округа" на 2017 год и на плановый период 2018 и 2019 годов</t>
  </si>
  <si>
    <t>Количество отловленных безнадзорных животных</t>
  </si>
  <si>
    <t>голов</t>
  </si>
  <si>
    <t>«Повышение безопасности дорожного движения на территории Озерского городского округа» на 2017 год и на плановый период 2018 и 2019 годов</t>
  </si>
  <si>
    <t>Количество  перемещенных бесхозяйных транспортных средств  на территории Озерского городского округа</t>
  </si>
  <si>
    <t>"Снижение рисков и смягчение последствий чрезвычайных ситуаций природного и техногенного характера в Озерском городском округе" на 2017 год и на плановый период 2018 и 2019 годов</t>
  </si>
  <si>
    <t>Количество изданных памяток (буклетов)</t>
  </si>
  <si>
    <t>«Пожарная безопасность муниципальных учреждений  и выполнение первичных мер пожарной безопасности на территории Озерского городского округа» на 2017 год и на плановый период 2018 и 2019 годов</t>
  </si>
  <si>
    <t>Количество зданий муниципальных учреждений, в которых выполнена установка или ремонт системы оповещения и управления эвакуацией (СОУЭ)</t>
  </si>
  <si>
    <t>Количество зданий муниципальных учреждений, в которых выполнены проектные работы, установка или ремонт автоматической пожарной сигнализации</t>
  </si>
  <si>
    <t>Устройство противопожарных разрывов около населенных пунктов, прилегающих к лесу</t>
  </si>
  <si>
    <t>Количество зданий муниципальных учреждений, в которых установлены противопожарные двери или люки с нормируемым пределом огнестойкости, доводчики на двери</t>
  </si>
  <si>
    <t xml:space="preserve">Количество зданий муниципальных учреждений, в которых проведена огнезащитная обработка горючих материалов, конструкций </t>
  </si>
  <si>
    <t>Количество зданий муниципальных учреждений, в которых проведены испытания пожарных кранов на водоотдачу</t>
  </si>
  <si>
    <t>"Доступная среда" на 2017 год и на плановый период 2018 и 2019 годов</t>
  </si>
  <si>
    <t>Количество вновь оборудованных зданий специальными знаками для инвалидов и других маломобильных групп населения</t>
  </si>
  <si>
    <t>Количество светофорных объектов вновь оборудованных звуковыми сигнализаторами</t>
  </si>
  <si>
    <t>"Профилактика терроризма, минимизация и (или) ликвидация последствий проявлений терроризма на территории  Озерского городского округа" на 2017 год и плановый период 2018 и 2019 годов</t>
  </si>
  <si>
    <t xml:space="preserve">Количество муниципальных учреждений оснащенных системой видеонаблюдения </t>
  </si>
  <si>
    <t>"Профилактика экстремизма, минимизация и (или) ликвидация последствий проявлений экстремизма на территории Озерского городского округа" на 2017 год и плановый период 2018 и 2019 годов</t>
  </si>
  <si>
    <t>Количество массовых мероприятий по профилактике экстремизма и укреплению толерантности</t>
  </si>
  <si>
    <t>«Профилактика преступлений и правонарушений и противодействие коррупции на территории Озерского городского округа» на 2015 год и на плановый период 2016 и 2017 годов</t>
  </si>
  <si>
    <t xml:space="preserve">Количество жителей Озерского городского округа, вновь проинформированных о порядке действий при совершении в отношении них преступлений и правонарушений, а также о противодействии коррупции   </t>
  </si>
  <si>
    <t>Количество изготовленных и приобретенных средств наглядной агитации (плакатов) по вопросам противодействия коррупции</t>
  </si>
  <si>
    <t xml:space="preserve">"Сохранение и использование историко-культурного наследия Озерского городского округа" на 2017 год и плановый период 2018 и 2019 годов </t>
  </si>
  <si>
    <t xml:space="preserve">Количество отремонтированных объектов культурного наследия, находящихся в муниципальной собственности </t>
  </si>
  <si>
    <t>«Формирование современной городской среды в Озерском городском округе» на 2017 год</t>
  </si>
  <si>
    <t>Количество дворовых территорий, на которых произведены работы из минимального перечня работ по благоустройству</t>
  </si>
  <si>
    <t>Количество дворовых территорий, на которых произведены работы из дополнительного перечня работ по благоустройству</t>
  </si>
  <si>
    <t>Количество благоустроенных общественных территорий</t>
  </si>
  <si>
    <t>Доля и размер финансового участия заинтересованных лиц в выполнении работ по благоустройству дворовых территорий от общей стоимости работ по благоустройству дворовых территорий, включенных в программу</t>
  </si>
  <si>
    <t>%/тыс. руб.</t>
  </si>
  <si>
    <t>«Улучшение условий и охраны труда на территории Озерского городского округа» на 2017 год и плановый период 2018 и 2019 годов</t>
  </si>
  <si>
    <t xml:space="preserve">Администрация Озерского городского округа </t>
  </si>
  <si>
    <t>Численность пострадавших от несчастных случаев на производстве с утратой трудоспособности в расчете на 1000 работающих</t>
  </si>
  <si>
    <t>Численность пострадавших в результате несчастных случаев на производстве со смертельным исходом в расчете на 1000 работающих</t>
  </si>
  <si>
    <r>
      <rPr>
        <sz val="10"/>
        <rFont val="Calibri"/>
        <family val="2"/>
      </rPr>
      <t>≤</t>
    </r>
    <r>
      <rPr>
        <sz val="10"/>
        <rFont val="Times New Roman"/>
        <family val="1"/>
      </rPr>
      <t>0,025</t>
    </r>
  </si>
  <si>
    <t xml:space="preserve">Количество работников администрации, муниципальных бюджетных (казенных) учреждений, прошедших обучение по вопросам охраны труда </t>
  </si>
  <si>
    <t>«Разграничение государственной собственности на землю и обустройство земель» на 2017 год и на плановый период 2018 и 2019 годов</t>
  </si>
  <si>
    <t>«Обустройство территории пляжей Озерского городского округа для организации досуга населения» на 2017 год и на плановый период 2018 и 2019 годов</t>
  </si>
  <si>
    <t>"Оздоровление экологической обстановки на территории Озерского городского округа" на 2017 год и на плановый период 2018 и 2019 годов</t>
  </si>
  <si>
    <t>«Развитие муниципальной службы в Озерском городском округе Челябинской области» на 2017 год и на плановый период 2018 и 2019 годов</t>
  </si>
  <si>
    <t>«Укрепление материально-технической базы муниципальных учреждений культуры Озерского городского округа» на 2017 год и на плановый период 2018 и 2019 годов»</t>
  </si>
  <si>
    <t>Обеспеченность муниципальных учреждений, подведомственных Управлению культуры, оборудованием и техникой от заявленной учреждениями потребности</t>
  </si>
  <si>
    <t>Количество посещений организаций культуры (муниципальных театров) к уровню 2010 г.</t>
  </si>
  <si>
    <t xml:space="preserve">«Молодежь Озерска» на 2017 год и на плановый период 2018 и 2019 годов </t>
  </si>
  <si>
    <t>«Противодействие злоупотреблению наркотическими средствами и их незаконному обороту в Озерском городском округе» на 2017 год и плановый период 2018 и 2019 годов</t>
  </si>
  <si>
    <t>Количество участников, принявших участие в профилактических акциях</t>
  </si>
  <si>
    <t>Количество изготовленной печатной продукции, средств наглядной агитации по вопросам профилактики наркомании</t>
  </si>
  <si>
    <t xml:space="preserve">«Поддержка одаренных детей, обучающихся в учреждениях дополнительного образования,
подведомственных Управлению культуры администрации Озерского городского округа» на 2017 год и плановый период 2018 и 2019 годов </t>
  </si>
  <si>
    <t>«Поддержка и развитие малого и среднего предпринимательства в Озерском городском округе» на 2017 год и на плановый период 2018 и 2019 годов</t>
  </si>
  <si>
    <t>Количество вновь созданных рабочих мест СМСП, получившими финансовую поддержку</t>
  </si>
  <si>
    <t>Количество сохраненных рабочих мест СМСП, получившими финансовую поддержку</t>
  </si>
  <si>
    <t xml:space="preserve">Количество СМСП, получивших финансовую поддержку </t>
  </si>
  <si>
    <t>Количество выставок, «круглых столов» для СМСП</t>
  </si>
  <si>
    <t>Количество публикаций в средствах массовой информации о развитии предпринимательства в Озерском городском округе</t>
  </si>
  <si>
    <t>Количество участников консультационно-обучающих семинаров, курсов, тренингов по вопросам предпринимательской деятельности</t>
  </si>
  <si>
    <t>Не менее 7</t>
  </si>
  <si>
    <t>Прирост среднесписочной численности работников (без внешних совместителей), занятых у субъектов малого и среднего предпринимательства, получивших финансовую поддержку</t>
  </si>
  <si>
    <t>Увеличение оборота субъектов малого и среднего предпринимательства, получивших финансовую поддержку, в постоянных ценах по отношению к показателю 2014 года</t>
  </si>
  <si>
    <t>Не менее 9</t>
  </si>
  <si>
    <t>Не менее 10</t>
  </si>
  <si>
    <t>«Доступное и комфортное жилье - гражданам России» в Озерском городском округе» на 2017 - 2019 годы - всего, в т.ч. по подпрограммам:</t>
  </si>
  <si>
    <t>245,3</t>
  </si>
  <si>
    <t>«Социальная поддержка населения Озерского городского округа» на 2017 год и на плановый период 2018 и 2019 годов</t>
  </si>
  <si>
    <t>Доля маломобильных граждан, находящихся на постельном режиме или передвигающихся с посторонней помощью, от общего количества граждан, получивших услуги на базе муниципального стационарного учреждения социального обслуживания «Дом-интернат для престарелых и инвалидов»</t>
  </si>
  <si>
    <t>«Организация питания в муниципальных общеобразовательных организациях Озерского городского округа» на 2017 год и на плановый период 2018 и 2019 годов</t>
  </si>
  <si>
    <t xml:space="preserve">Количество приобретенного оборудования для столовых общеобразовательных организаций </t>
  </si>
  <si>
    <t>«Организация летнего отдыха, оздоровления, занятости детей и подростков Озерского городского округа» на 2017 год и на плановый период 2018 и 2019 годов</t>
  </si>
  <si>
    <t xml:space="preserve">Доля детей, охваченных отдыхом в каникулярное время в организациях отдыха и оздоровления детей, в общем числе детей охваченных отдыхом в организациях отдыха детей и их оздоровления всех типов  </t>
  </si>
  <si>
    <t xml:space="preserve">Доля детей, охваченных отдыхом в каникулярное время в лагерях, с дневным пребыванием детей, в общем числе детей, охваченных отдыхом в организациях отдыха детей и их оздоровления всех типов </t>
  </si>
  <si>
    <t xml:space="preserve">Доля несовершеннолетних, состоящих на профилактическом учете в органах внутренних дел, охваченных отдыхом в каникулярное время в организациях отдыха и оздоровления детей, лагерях с дневным пребыванием детей, в общем числе несовершеннолетних, состоящих на профилактическим учете в органах внутренних дел </t>
  </si>
  <si>
    <t xml:space="preserve">Количество организованных временных рабочих мест для подростков в летний период </t>
  </si>
  <si>
    <t xml:space="preserve">Доля  детей, охваченных отдыхом, от общего числа детей, охваченных отдыхом в организациях отдыха детей и их оздоровления всех типов </t>
  </si>
  <si>
    <t>Количество организованных  малозатратных форм организации летнего отдыха (походы, сплавы, экспедиции, учебно-тренировочные сборы)</t>
  </si>
  <si>
    <t>Доля семей, чьи дети старшего дошкольного возраста (от 5 до 7 лет) имеют возможность получать доступные качественные услуги предшкольного образования, в общей численности семей, имеющих детей старшего дошкольного возраста</t>
  </si>
  <si>
    <t xml:space="preserve">Доля обучающихся в общей численности обучающихся на всех уровнях образования, получивших оценку своих достижений (в том числе с использованием информационно-коммуникационных технологий) через добровольные и обязательные процедуры оценивания для построения на основе этого индивидуальной образовательной траектории, способствующей социализации личности </t>
  </si>
  <si>
    <t>Доля специалистов педагогического и управленческого корпуса системы дошкольного и общего образования, обеспечивающих распространение современных моделей доступного и качественного образования, а также моделей региональных и муниципальных образовательных систем, обеспечивающих государственно-общественный характер управления образованием, в общей численности специалистов педагогического и управленческого корпуса системы дошкольного и общего образования</t>
  </si>
  <si>
    <t>Доля детей в возрасте от 1 года до 7 лет, охваченных услугами дошкольного образования в Озерском городском округе, в общей численности детей указанного возраста, нуждающихся в таком образовании</t>
  </si>
  <si>
    <t xml:space="preserve">Доля детей в возрасте от 3 до 7 лет, которым предоставлена возможность получать услуги дошкольного образования, в общей численности детей указанного возраста, скорректированной на численность детей в возрасте 5-7 лет, обучающихся в школе </t>
  </si>
  <si>
    <t>Доля педагогических работников в возрасте до 30 лет, работающих в муниципальных общеобразовательных учреждениях, специальных (коррекционных) образовательных учреждениях для обучающихся, воспитанников с ограниченными возможностями здоровья, дошкольных образовательных учреждениях, образовательных учреждениях дополнительного образования детей</t>
  </si>
  <si>
    <t xml:space="preserve">Доля победителей, призеров, дипломантов всероссийских мероприятий художественно-эстетической, физкультурно-спортивной, интеллектуальной, эколого-биологической, технической, военно-патриотической направленностей в общем количестве участников всероссийских мероприятий указанных направленностей среди обучающихся муниципальных образовательных учреждений, реализующих программы начального, основного, среднего (полного) общего и дополнительного образования </t>
  </si>
  <si>
    <t>Доля программ профилактической направленности, рекомендованных к использованию в образовательных учреждениях Челябинской области по итогам областного конкурса образовательных учреждений, разработавших образовательные и просветительские программы по профилактике асоциальных явлений, от общего количества программ, представленных на указанный областной конкурс</t>
  </si>
  <si>
    <t>Доля обучающихся 9-11 классов общеобразовательных учреждений, принявших участие в региональных этапах олимпиад школьников по общеобразовательным предметам, в общей численности обучающихся 9-11 классов общеобразовательных учреждений</t>
  </si>
  <si>
    <t>Доля образовательных учреждений общего образования. Функционирующих в рамках национальной образовательной инициативы «Наша новая школа», в общем количестве образовательных учреждений общего образования Озерского городского округа</t>
  </si>
  <si>
    <t xml:space="preserve">Доля общеобразовательных организаций, расположенных в сельской местности, в которых созданы условия для занятий физической культурой и спортом, в общем количестве общеобразовательных организаций, расположенных в сельской местности </t>
  </si>
  <si>
    <t>Количество граждан, воспользовавшихся мерами социальной поддержки обучающихся по программам высшего профессионального педагогического образования по очной форме обучения на основании заключенных договоров о целевом обучении (стипендия)</t>
  </si>
  <si>
    <t>Количество приобретенного компьютерного оборудования (АРМ)</t>
  </si>
  <si>
    <t>11</t>
  </si>
  <si>
    <t>376,76</t>
  </si>
  <si>
    <r>
      <rPr>
        <sz val="10"/>
        <rFont val="Calibri"/>
        <family val="2"/>
      </rPr>
      <t>≤</t>
    </r>
    <r>
      <rPr>
        <sz val="10"/>
        <rFont val="Times New Roman"/>
        <family val="1"/>
      </rPr>
      <t>12</t>
    </r>
  </si>
  <si>
    <t>Протяженность капитально отремонтированного участка теплосети МБСЛШ им. Гагарина, г. Кыштым</t>
  </si>
  <si>
    <t>Доля обрабатывающей промышленности в обороте субъектов малого и среднего предпринимательства (без учета индивидуальных предпринимателей), получивших финансовую поддержку</t>
  </si>
  <si>
    <t>Количество разработанной проектно-сметной документации на обустройство пешеходных переходов</t>
  </si>
  <si>
    <t>Количество отремонтированных и обустроенных пешеходных переходов на территории Озерского городского округа, в том числе дорожными знаками, пешеходными ограждениями, искусственными неровностями, светофорами типа Т7</t>
  </si>
  <si>
    <t>Количество дорожных знаков, замененных на знаки с повышенной яркостью (с флуоресцентным покрытием) на территории Озерского городского округа</t>
  </si>
  <si>
    <t>0,96%/                                         270,35713</t>
  </si>
  <si>
    <t>2,81/270,35713</t>
  </si>
  <si>
    <t xml:space="preserve">Оценка эффективности реализации муниципальных программ Озерского городского округа в целом, после завершения их реализации </t>
  </si>
  <si>
    <t xml:space="preserve">Оценка эффективности по годам реализации  муниципальной программы (подпрограммы) </t>
  </si>
  <si>
    <t xml:space="preserve">Оценка эффективности в целом после завершения реализации  муниципальной программы (подпрограммы) </t>
  </si>
  <si>
    <t>-</t>
  </si>
  <si>
    <r>
      <rPr>
        <i/>
        <sz val="10"/>
        <rFont val="Arial Cyr"/>
        <family val="0"/>
      </rPr>
      <t xml:space="preserve">Примечание: </t>
    </r>
    <r>
      <rPr>
        <sz val="10"/>
        <rFont val="Arial Cyr"/>
        <family val="0"/>
      </rPr>
      <t>эффективность реализации муниципальных программ в рассматриваемом периоде определена исходя из проведенного анализа достигнутых результатов, их соответствия плановым показателям, результатов соотношения достигнутых показателей к фактическим объемам расходов, так:</t>
    </r>
  </si>
  <si>
    <r>
      <rPr>
        <b/>
        <i/>
        <sz val="10"/>
        <rFont val="Arial Cyr"/>
        <family val="0"/>
      </rPr>
      <t>очень высокую</t>
    </r>
    <r>
      <rPr>
        <sz val="10"/>
        <rFont val="Arial Cyr"/>
        <family val="0"/>
      </rPr>
      <t xml:space="preserve"> эффективность использования средств бюджета (значительно превышает целевое значение) имеют 10 муниципальных программ;</t>
    </r>
  </si>
  <si>
    <t>15.1</t>
  </si>
  <si>
    <t>15.2</t>
  </si>
  <si>
    <t>17</t>
  </si>
  <si>
    <t>18</t>
  </si>
  <si>
    <t>27</t>
  </si>
  <si>
    <t>28</t>
  </si>
  <si>
    <r>
      <rPr>
        <b/>
        <i/>
        <sz val="10"/>
        <rFont val="Arial Cyr"/>
        <family val="0"/>
      </rPr>
      <t>низкую</t>
    </r>
    <r>
      <rPr>
        <b/>
        <sz val="10"/>
        <rFont val="Arial Cyr"/>
        <family val="0"/>
      </rPr>
      <t xml:space="preserve"> </t>
    </r>
    <r>
      <rPr>
        <sz val="10"/>
        <rFont val="Arial Cyr"/>
        <family val="0"/>
      </rPr>
      <t>эффективность</t>
    </r>
    <r>
      <rPr>
        <b/>
        <sz val="10"/>
        <rFont val="Arial Cyr"/>
        <family val="0"/>
      </rPr>
      <t xml:space="preserve"> </t>
    </r>
    <r>
      <rPr>
        <sz val="10"/>
        <rFont val="Arial Cyr"/>
        <family val="0"/>
      </rPr>
      <t xml:space="preserve">использования средств бюджета (не достигнуто целевое значение) имеют 3 муниципальные программы; </t>
    </r>
  </si>
  <si>
    <r>
      <rPr>
        <b/>
        <i/>
        <sz val="10"/>
        <rFont val="Arial Cyr"/>
        <family val="0"/>
      </rPr>
      <t>крайне низкую</t>
    </r>
    <r>
      <rPr>
        <sz val="10"/>
        <rFont val="Arial Cyr"/>
        <family val="0"/>
      </rPr>
      <t xml:space="preserve"> эффективность использования средств бюджета (целевое значение исполнено менее чем наполовину) имеют 2 муниципальные программы, т.к. при изменении объема бюджетных ассигнований на реализацию данных муниципальных программ, влекущих изменение целевых показателей результатов реализации муниципальных программ, ответственными исполнителями своевременно не была внесена корректировка целевых показателей результатов реализации этих муниципальных программ.</t>
    </r>
  </si>
  <si>
    <r>
      <rPr>
        <b/>
        <i/>
        <sz val="10"/>
        <rFont val="Arial Cyr"/>
        <family val="0"/>
      </rPr>
      <t>высокую</t>
    </r>
    <r>
      <rPr>
        <i/>
        <sz val="10"/>
        <rFont val="Arial Cyr"/>
        <family val="0"/>
      </rPr>
      <t xml:space="preserve"> </t>
    </r>
    <r>
      <rPr>
        <sz val="10"/>
        <rFont val="Arial Cyr"/>
        <family val="0"/>
      </rPr>
      <t>эффективность использования средств бюджета (превышение целевого значения) имеют 13 муниципальные программы;</t>
    </r>
  </si>
  <si>
    <r>
      <rPr>
        <i/>
        <sz val="10"/>
        <rFont val="Arial Cyr"/>
        <family val="0"/>
      </rPr>
      <t>Примечание:</t>
    </r>
    <r>
      <rPr>
        <sz val="10"/>
        <rFont val="Arial Cyr"/>
        <family val="0"/>
      </rPr>
      <t xml:space="preserve"> эффективность реализации 2 муниципальных программ, утвержденных на 2015 год и плановый период 2016 - 2017 годов и проведенная в целом после  их завершения, определена как среднее арифметическое оценок эффективности муниципальных программ по каждому году реализации этих программ, так:</t>
    </r>
  </si>
  <si>
    <r>
      <rPr>
        <b/>
        <i/>
        <sz val="10"/>
        <rFont val="Arial Cyr"/>
        <family val="0"/>
      </rPr>
      <t>очень высокую</t>
    </r>
    <r>
      <rPr>
        <sz val="10"/>
        <rFont val="Arial Cyr"/>
        <family val="0"/>
      </rPr>
      <t xml:space="preserve"> эффективность использования средств бюджета (значительно превышает целевое значение) имеет 1 муниципальная программа;</t>
    </r>
  </si>
  <si>
    <r>
      <t xml:space="preserve">Крайне </t>
    </r>
    <r>
      <rPr>
        <b/>
        <i/>
        <sz val="10"/>
        <rFont val="Arial Cyr"/>
        <family val="0"/>
      </rPr>
      <t>низкую</t>
    </r>
    <r>
      <rPr>
        <b/>
        <sz val="10"/>
        <rFont val="Arial Cyr"/>
        <family val="0"/>
      </rPr>
      <t xml:space="preserve"> </t>
    </r>
    <r>
      <rPr>
        <sz val="10"/>
        <rFont val="Arial Cyr"/>
        <family val="0"/>
      </rPr>
      <t>эффективность</t>
    </r>
    <r>
      <rPr>
        <b/>
        <sz val="10"/>
        <rFont val="Arial Cyr"/>
        <family val="0"/>
      </rPr>
      <t xml:space="preserve"> </t>
    </r>
    <r>
      <rPr>
        <sz val="10"/>
        <rFont val="Arial Cyr"/>
        <family val="0"/>
      </rPr>
      <t xml:space="preserve">использования средств бюджета (не достигнуто целевое значение) имеет 1 муниципальная программа, т.к. при изменении объема бюджетных ассигнований на реализацию данной муниципальной программы, влекущих изменение целевых показателей результатов реализации муниципальных программ, ответственными исполнителями своевременно не была внесена корректировка целевых показателей результатов реализации этой муниципальной программы. </t>
    </r>
  </si>
  <si>
    <t>Информация не представлена</t>
  </si>
  <si>
    <t>12 = 11 / 6</t>
  </si>
  <si>
    <t>В связи с тем, что службой по делам молодежи администрации округа, являющейся ответственным исполнителем программы «Молодежь Озерска» на 2017 год и на плановый период 2018 и 2019 годов, информации не предоставлена, провести оценку эффективности реализации данной муниципальной программы не представилось возможным.</t>
  </si>
  <si>
    <t xml:space="preserve">Доля общеобразовательных организаций, в которых создана без барьерная среда для инклюзивного образования детей-инвалидов, в общем количестве общеобразовательных организаций в Озерском городском округе </t>
  </si>
  <si>
    <t>Площадь капитально отремонтированного участка автомобильной дороги</t>
  </si>
  <si>
    <t>Протяженность участка теплосети, восстановленного после реконструкции</t>
  </si>
  <si>
    <t>Протяженность капитально отремонтированных участков автомобильных дорог</t>
  </si>
  <si>
    <t>Протяженность капитально отремонтированного участка коллектора Ду 700 мм в районе гаражей ВНИПИЭТ</t>
  </si>
  <si>
    <t>Протяженность капитально отремонтированного участка теплосети по ул. Герцена</t>
  </si>
  <si>
    <t>Протяженность капитально отремонтированного участка коллектора Ду 500 мм на территории КОС</t>
  </si>
  <si>
    <t>Протяженность капитально отремонтированного участка коллектора Ду 500 мм № 3 в районе АЗС "Бетта"</t>
  </si>
  <si>
    <t>Количество населенных пунктов Озерского городского округа Челябинской области, сведения о которых внесены в государственный кадастр недвижимости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</si>
</sst>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
    <numFmt numFmtId="186" formatCode="#,##0.000"/>
    <numFmt numFmtId="187" formatCode="#,##0.0000"/>
    <numFmt numFmtId="188" formatCode="0.0%"/>
    <numFmt numFmtId="189" formatCode="_-* #,##0.000_р_._-;\-* #,##0.000_р_._-;_-* &quot;-&quot;??_р_._-;_-@_-"/>
  </numFmts>
  <fonts count="48">
    <font>
      <sz val="10"/>
      <name val="Arial Cyr"/>
      <family val="0"/>
    </font>
    <font>
      <sz val="10"/>
      <name val="Times New Roman"/>
      <family val="1"/>
    </font>
    <font>
      <sz val="14"/>
      <name val="Times New Roman"/>
      <family val="1"/>
    </font>
    <font>
      <sz val="11"/>
      <name val="Times New Roman"/>
      <family val="1"/>
    </font>
    <font>
      <b/>
      <sz val="10"/>
      <name val="Times New Roman"/>
      <family val="1"/>
    </font>
    <font>
      <sz val="10"/>
      <name val="Arial"/>
      <family val="2"/>
    </font>
    <font>
      <sz val="9"/>
      <name val="Times New Roman"/>
      <family val="1"/>
    </font>
    <font>
      <b/>
      <i/>
      <sz val="10"/>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u val="single"/>
      <sz val="10"/>
      <color indexed="36"/>
      <name val="Arial Cyr"/>
      <family val="0"/>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9.5"/>
      <name val="Times New Roman"/>
      <family val="1"/>
    </font>
    <font>
      <sz val="12"/>
      <name val="Times New Roman"/>
      <family val="1"/>
    </font>
    <font>
      <sz val="10"/>
      <name val="Calibri"/>
      <family val="2"/>
    </font>
    <font>
      <b/>
      <sz val="14"/>
      <name val="Times New Roman"/>
      <family val="1"/>
    </font>
    <font>
      <sz val="11"/>
      <name val="Arial Cyr"/>
      <family val="0"/>
    </font>
    <font>
      <i/>
      <sz val="10"/>
      <name val="Arial Cyr"/>
      <family val="0"/>
    </font>
    <font>
      <b/>
      <i/>
      <sz val="10"/>
      <name val="Arial Cyr"/>
      <family val="0"/>
    </font>
    <font>
      <b/>
      <sz val="10"/>
      <name val="Arial Cyr"/>
      <family val="0"/>
    </font>
    <font>
      <b/>
      <u val="single"/>
      <sz val="10"/>
      <name val="Times New Roman"/>
      <family val="1"/>
    </font>
    <font>
      <sz val="10"/>
      <color indexed="10"/>
      <name val="Arial Cyr"/>
      <family val="0"/>
    </font>
    <font>
      <sz val="12"/>
      <color indexed="8"/>
      <name val="Times New Roman"/>
      <family val="1"/>
    </font>
    <font>
      <sz val="9.5"/>
      <color indexed="10"/>
      <name val="Times New Roman"/>
      <family val="1"/>
    </font>
    <font>
      <sz val="11"/>
      <color indexed="8"/>
      <name val="Times New Roman"/>
      <family val="1"/>
    </font>
    <font>
      <sz val="10"/>
      <color rgb="FFFF0000"/>
      <name val="Arial Cyr"/>
      <family val="0"/>
    </font>
    <font>
      <b/>
      <sz val="10"/>
      <color theme="1"/>
      <name val="Times New Roman"/>
      <family val="1"/>
    </font>
    <font>
      <sz val="12"/>
      <color theme="1"/>
      <name val="Times New Roman"/>
      <family val="1"/>
    </font>
    <font>
      <sz val="9.5"/>
      <color rgb="FFFF0000"/>
      <name val="Times New Roman"/>
      <family val="1"/>
    </font>
    <font>
      <sz val="11"/>
      <color theme="1"/>
      <name val="Times New Roman"/>
      <family val="1"/>
    </font>
    <font>
      <sz val="10"/>
      <color theme="1"/>
      <name val="Times New Roman"/>
      <family val="1"/>
    </font>
    <font>
      <sz val="10"/>
      <color rgb="FFFF0000"/>
      <name val="Times New Roman"/>
      <family val="1"/>
    </font>
    <font>
      <b/>
      <sz val="10"/>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5" fillId="0" borderId="0">
      <alignment/>
      <protection/>
    </xf>
    <xf numFmtId="0" fontId="2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248">
    <xf numFmtId="0" fontId="0" fillId="0" borderId="0" xfId="0" applyAlignment="1">
      <alignment/>
    </xf>
    <xf numFmtId="0" fontId="2" fillId="0" borderId="0" xfId="0" applyFont="1" applyAlignment="1">
      <alignment/>
    </xf>
    <xf numFmtId="0" fontId="4" fillId="0" borderId="10" xfId="0" applyFont="1" applyFill="1" applyBorder="1" applyAlignment="1">
      <alignment vertical="center" wrapText="1"/>
    </xf>
    <xf numFmtId="0" fontId="28" fillId="0" borderId="0" xfId="0" applyFont="1" applyAlignment="1">
      <alignment/>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Alignment="1">
      <alignment horizontal="center" vertical="center"/>
    </xf>
    <xf numFmtId="0" fontId="1" fillId="0" borderId="10" xfId="0" applyFont="1" applyFill="1" applyBorder="1" applyAlignment="1">
      <alignment vertical="center" wrapText="1"/>
    </xf>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2" fontId="40" fillId="0" borderId="0" xfId="0" applyNumberFormat="1" applyFont="1" applyAlignment="1">
      <alignment/>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2" fontId="4" fillId="0" borderId="10" xfId="0" applyNumberFormat="1" applyFont="1" applyFill="1" applyBorder="1" applyAlignment="1">
      <alignment horizontal="center" vertical="center"/>
    </xf>
    <xf numFmtId="183" fontId="1"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2" fontId="4"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wrapText="1"/>
    </xf>
    <xf numFmtId="186" fontId="6"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183" fontId="1" fillId="0" borderId="10" xfId="0" applyNumberFormat="1" applyFont="1" applyFill="1" applyBorder="1" applyAlignment="1">
      <alignment vertical="center"/>
    </xf>
    <xf numFmtId="0" fontId="1" fillId="0" borderId="12" xfId="0" applyFont="1" applyFill="1" applyBorder="1" applyAlignment="1">
      <alignment vertical="center" wrapText="1"/>
    </xf>
    <xf numFmtId="0" fontId="1" fillId="0" borderId="12" xfId="0" applyFont="1" applyFill="1" applyBorder="1" applyAlignment="1">
      <alignment horizontal="center" vertical="center"/>
    </xf>
    <xf numFmtId="1" fontId="1" fillId="0" borderId="10" xfId="0" applyNumberFormat="1" applyFont="1" applyFill="1" applyBorder="1" applyAlignment="1">
      <alignment horizontal="center" vertical="center"/>
    </xf>
    <xf numFmtId="0" fontId="1" fillId="0" borderId="10" xfId="0" applyFont="1" applyFill="1" applyBorder="1" applyAlignment="1">
      <alignment vertical="center"/>
    </xf>
    <xf numFmtId="177"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183" fontId="1" fillId="0" borderId="10"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27" fillId="0" borderId="12" xfId="0" applyFont="1" applyFill="1" applyBorder="1" applyAlignment="1">
      <alignment horizontal="left" vertical="center" wrapText="1"/>
    </xf>
    <xf numFmtId="0" fontId="27" fillId="0" borderId="11" xfId="0" applyFont="1" applyFill="1" applyBorder="1" applyAlignment="1">
      <alignment horizontal="justify" vertical="center" wrapText="1"/>
    </xf>
    <xf numFmtId="0" fontId="27" fillId="0" borderId="10" xfId="0" applyFont="1" applyFill="1" applyBorder="1" applyAlignment="1">
      <alignment horizontal="left" vertical="center" wrapText="1"/>
    </xf>
    <xf numFmtId="0" fontId="27" fillId="0" borderId="12" xfId="0" applyFont="1" applyFill="1" applyBorder="1" applyAlignment="1">
      <alignment vertical="center" wrapText="1"/>
    </xf>
    <xf numFmtId="0" fontId="27" fillId="0" borderId="14" xfId="0" applyFont="1" applyFill="1" applyBorder="1" applyAlignment="1">
      <alignment horizontal="left" vertical="center" wrapText="1"/>
    </xf>
    <xf numFmtId="0" fontId="1" fillId="0" borderId="15" xfId="0"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53" applyFont="1" applyFill="1" applyBorder="1" applyAlignment="1">
      <alignment vertical="center" wrapText="1"/>
      <protection/>
    </xf>
    <xf numFmtId="2" fontId="4" fillId="0" borderId="16"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177" fontId="1" fillId="0" borderId="12" xfId="0" applyNumberFormat="1" applyFont="1" applyFill="1" applyBorder="1" applyAlignment="1">
      <alignment horizontal="center" vertical="center"/>
    </xf>
    <xf numFmtId="0" fontId="1" fillId="0" borderId="16"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13"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vertical="center"/>
    </xf>
    <xf numFmtId="0" fontId="4" fillId="0" borderId="14" xfId="0" applyFont="1" applyFill="1" applyBorder="1" applyAlignment="1">
      <alignment vertical="center" wrapText="1"/>
    </xf>
    <xf numFmtId="2" fontId="4" fillId="0" borderId="12" xfId="0" applyNumberFormat="1" applyFont="1" applyFill="1" applyBorder="1" applyAlignment="1">
      <alignment horizontal="center" vertical="center"/>
    </xf>
    <xf numFmtId="0" fontId="4" fillId="0" borderId="14" xfId="0" applyFont="1" applyFill="1" applyBorder="1" applyAlignment="1">
      <alignment horizontal="center" vertical="center"/>
    </xf>
    <xf numFmtId="177" fontId="1" fillId="0" borderId="16"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3" fillId="0" borderId="1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27" fillId="0" borderId="13"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6" fillId="0" borderId="12" xfId="53" applyFont="1" applyFill="1" applyBorder="1" applyAlignment="1">
      <alignment vertical="center" wrapText="1"/>
      <protection/>
    </xf>
    <xf numFmtId="0" fontId="6" fillId="0" borderId="16" xfId="53" applyFont="1" applyFill="1" applyBorder="1" applyAlignment="1">
      <alignment vertical="center" wrapText="1"/>
      <protection/>
    </xf>
    <xf numFmtId="0" fontId="1" fillId="0" borderId="17" xfId="0" applyFont="1" applyFill="1" applyBorder="1" applyAlignment="1">
      <alignment horizontal="center" vertical="center" wrapText="1"/>
    </xf>
    <xf numFmtId="183" fontId="1" fillId="0" borderId="17" xfId="0"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6" fillId="0" borderId="10" xfId="53" applyFont="1" applyFill="1" applyBorder="1" applyAlignment="1">
      <alignment vertical="center" wrapText="1"/>
      <protection/>
    </xf>
    <xf numFmtId="0" fontId="6" fillId="0" borderId="13" xfId="53" applyFont="1" applyFill="1" applyBorder="1" applyAlignment="1">
      <alignment vertical="center" wrapText="1"/>
      <protection/>
    </xf>
    <xf numFmtId="0" fontId="1" fillId="0" borderId="13" xfId="0" applyFont="1" applyFill="1" applyBorder="1" applyAlignment="1">
      <alignment vertical="center"/>
    </xf>
    <xf numFmtId="49" fontId="1" fillId="0" borderId="10" xfId="0" applyNumberFormat="1" applyFont="1" applyFill="1" applyBorder="1" applyAlignment="1">
      <alignment vertical="center" wrapText="1"/>
    </xf>
    <xf numFmtId="49" fontId="1" fillId="0" borderId="13" xfId="0" applyNumberFormat="1" applyFont="1" applyFill="1" applyBorder="1" applyAlignment="1">
      <alignment vertical="center" wrapText="1"/>
    </xf>
    <xf numFmtId="49" fontId="1" fillId="0" borderId="10" xfId="0" applyNumberFormat="1" applyFont="1" applyFill="1" applyBorder="1" applyAlignment="1">
      <alignment horizontal="center" vertical="center"/>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vertical="center" wrapText="1"/>
    </xf>
    <xf numFmtId="49" fontId="1" fillId="0" borderId="16" xfId="0" applyNumberFormat="1" applyFont="1" applyFill="1" applyBorder="1" applyAlignment="1">
      <alignment vertical="center" wrapText="1"/>
    </xf>
    <xf numFmtId="0" fontId="1" fillId="0" borderId="16" xfId="0"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2" fontId="1" fillId="0" borderId="13" xfId="0" applyNumberFormat="1" applyFont="1" applyFill="1" applyBorder="1" applyAlignment="1">
      <alignment horizontal="center" vertical="center"/>
    </xf>
    <xf numFmtId="0" fontId="6" fillId="0" borderId="0" xfId="0" applyFont="1" applyFill="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0" fillId="0" borderId="0" xfId="0" applyFill="1" applyAlignment="1">
      <alignment/>
    </xf>
    <xf numFmtId="0" fontId="31" fillId="0" borderId="0" xfId="0" applyFont="1" applyFill="1" applyAlignment="1">
      <alignment/>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1" fillId="0" borderId="10" xfId="0" applyFont="1" applyBorder="1" applyAlignment="1">
      <alignment horizontal="center" vertical="center"/>
    </xf>
    <xf numFmtId="0" fontId="45" fillId="0" borderId="10" xfId="0" applyFont="1" applyBorder="1" applyAlignment="1">
      <alignment horizontal="center" vertical="center" wrapText="1"/>
    </xf>
    <xf numFmtId="0" fontId="1" fillId="0" borderId="10" xfId="0" applyFont="1" applyBorder="1" applyAlignment="1">
      <alignment horizontal="center"/>
    </xf>
    <xf numFmtId="2" fontId="4" fillId="0" borderId="19"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xf>
    <xf numFmtId="0" fontId="31" fillId="0" borderId="0" xfId="0" applyFont="1" applyAlignment="1">
      <alignment/>
    </xf>
    <xf numFmtId="0" fontId="0" fillId="0" borderId="0" xfId="0" applyFill="1" applyAlignment="1">
      <alignment horizontal="right"/>
    </xf>
    <xf numFmtId="0" fontId="0" fillId="0" borderId="0" xfId="0" applyAlignment="1">
      <alignment horizontal="right"/>
    </xf>
    <xf numFmtId="183" fontId="4" fillId="0" borderId="12" xfId="0" applyNumberFormat="1" applyFont="1" applyFill="1" applyBorder="1" applyAlignment="1">
      <alignment horizontal="center" vertical="center"/>
    </xf>
    <xf numFmtId="183" fontId="4" fillId="0" borderId="11"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xf numFmtId="183" fontId="4" fillId="0" borderId="14" xfId="0" applyNumberFormat="1"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2" fontId="1" fillId="24" borderId="10" xfId="0" applyNumberFormat="1" applyFont="1" applyFill="1" applyBorder="1" applyAlignment="1">
      <alignment horizontal="center" vertical="center"/>
    </xf>
    <xf numFmtId="0" fontId="1" fillId="24" borderId="12" xfId="0" applyFont="1" applyFill="1" applyBorder="1" applyAlignment="1">
      <alignment horizontal="center" vertical="center"/>
    </xf>
    <xf numFmtId="1" fontId="1" fillId="24" borderId="10" xfId="0" applyNumberFormat="1" applyFont="1" applyFill="1" applyBorder="1" applyAlignment="1">
      <alignment horizontal="center" vertical="center"/>
    </xf>
    <xf numFmtId="0" fontId="1" fillId="24" borderId="12" xfId="0" applyFont="1" applyFill="1" applyBorder="1" applyAlignment="1">
      <alignment horizontal="center" vertical="center" wrapText="1"/>
    </xf>
    <xf numFmtId="0" fontId="4" fillId="0" borderId="14" xfId="0" applyFont="1" applyFill="1" applyBorder="1" applyAlignment="1">
      <alignment vertical="top" wrapText="1"/>
    </xf>
    <xf numFmtId="0" fontId="4" fillId="0" borderId="12" xfId="0" applyFont="1" applyFill="1" applyBorder="1" applyAlignment="1">
      <alignment vertical="top"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1" fillId="24" borderId="12" xfId="0" applyFont="1" applyFill="1" applyBorder="1" applyAlignment="1">
      <alignment vertical="center" wrapText="1"/>
    </xf>
    <xf numFmtId="2" fontId="1" fillId="24" borderId="12" xfId="0" applyNumberFormat="1" applyFont="1" applyFill="1" applyBorder="1" applyAlignment="1">
      <alignment horizontal="center" vertical="center"/>
    </xf>
    <xf numFmtId="183" fontId="1" fillId="0" borderId="12" xfId="0" applyNumberFormat="1" applyFont="1" applyFill="1" applyBorder="1" applyAlignment="1">
      <alignment vertical="center"/>
    </xf>
    <xf numFmtId="0" fontId="4" fillId="0" borderId="14" xfId="0" applyFont="1" applyFill="1" applyBorder="1" applyAlignment="1">
      <alignment vertical="top"/>
    </xf>
    <xf numFmtId="0" fontId="4" fillId="0" borderId="12" xfId="0" applyFont="1" applyFill="1" applyBorder="1" applyAlignment="1">
      <alignment vertical="top"/>
    </xf>
    <xf numFmtId="0" fontId="4" fillId="0" borderId="16" xfId="0" applyFont="1" applyFill="1" applyBorder="1" applyAlignment="1">
      <alignment vertical="top" wrapText="1"/>
    </xf>
    <xf numFmtId="2" fontId="1" fillId="0" borderId="14" xfId="0" applyNumberFormat="1" applyFont="1" applyFill="1" applyBorder="1" applyAlignment="1">
      <alignment horizontal="center" vertical="center"/>
    </xf>
    <xf numFmtId="0" fontId="4" fillId="0" borderId="19" xfId="0" applyFont="1" applyFill="1" applyBorder="1" applyAlignment="1">
      <alignment vertical="top"/>
    </xf>
    <xf numFmtId="0" fontId="4" fillId="0" borderId="10" xfId="0" applyFont="1" applyFill="1" applyBorder="1" applyAlignment="1">
      <alignment vertical="top" wrapText="1"/>
    </xf>
    <xf numFmtId="1" fontId="1" fillId="0" borderId="12" xfId="0" applyNumberFormat="1" applyFont="1" applyFill="1" applyBorder="1" applyAlignment="1">
      <alignment horizontal="center" vertical="center"/>
    </xf>
    <xf numFmtId="0" fontId="1" fillId="0" borderId="12" xfId="0" applyFont="1" applyFill="1" applyBorder="1" applyAlignment="1">
      <alignment vertical="center"/>
    </xf>
    <xf numFmtId="0" fontId="4"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46" fillId="0" borderId="11" xfId="0" applyFont="1" applyFill="1" applyBorder="1" applyAlignment="1">
      <alignment horizontal="center" vertical="center"/>
    </xf>
    <xf numFmtId="2" fontId="46" fillId="0" borderId="11" xfId="0" applyNumberFormat="1" applyFont="1" applyFill="1" applyBorder="1" applyAlignment="1">
      <alignment horizontal="center" vertical="center"/>
    </xf>
    <xf numFmtId="0" fontId="4" fillId="0" borderId="0" xfId="0" applyFont="1" applyFill="1" applyBorder="1" applyAlignment="1">
      <alignment vertical="top"/>
    </xf>
    <xf numFmtId="0" fontId="27" fillId="0" borderId="14" xfId="0" applyFont="1" applyFill="1" applyBorder="1" applyAlignment="1">
      <alignment vertical="center"/>
    </xf>
    <xf numFmtId="0" fontId="27" fillId="0" borderId="14" xfId="0" applyFont="1" applyFill="1" applyBorder="1" applyAlignment="1">
      <alignment horizontal="center" vertical="center"/>
    </xf>
    <xf numFmtId="183" fontId="1" fillId="0" borderId="12" xfId="0" applyNumberFormat="1" applyFont="1" applyFill="1" applyBorder="1" applyAlignment="1">
      <alignment horizontal="center" vertical="center" wrapText="1"/>
    </xf>
    <xf numFmtId="49" fontId="4" fillId="0" borderId="14" xfId="0" applyNumberFormat="1" applyFont="1" applyFill="1" applyBorder="1" applyAlignment="1">
      <alignment vertical="top"/>
    </xf>
    <xf numFmtId="49" fontId="4" fillId="0" borderId="12" xfId="0" applyNumberFormat="1" applyFont="1" applyFill="1" applyBorder="1" applyAlignment="1">
      <alignment vertical="top"/>
    </xf>
    <xf numFmtId="183" fontId="1" fillId="0" borderId="12" xfId="0" applyNumberFormat="1" applyFont="1" applyFill="1" applyBorder="1" applyAlignment="1">
      <alignment horizontal="center" vertical="center"/>
    </xf>
    <xf numFmtId="0" fontId="35" fillId="0" borderId="10" xfId="0" applyFont="1" applyFill="1" applyBorder="1" applyAlignment="1">
      <alignment horizontal="left" vertical="center" wrapText="1"/>
    </xf>
    <xf numFmtId="0" fontId="35" fillId="0" borderId="12" xfId="0" applyFont="1" applyFill="1" applyBorder="1" applyAlignment="1">
      <alignment horizontal="left" vertical="center" wrapText="1"/>
    </xf>
    <xf numFmtId="49" fontId="4" fillId="0" borderId="12" xfId="0" applyNumberFormat="1" applyFont="1" applyFill="1" applyBorder="1" applyAlignment="1">
      <alignment vertical="top" wrapText="1"/>
    </xf>
    <xf numFmtId="183" fontId="4" fillId="0" borderId="20" xfId="0" applyNumberFormat="1" applyFont="1" applyFill="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ill="1" applyAlignment="1">
      <alignment horizontal="left" vertical="center" wrapText="1"/>
    </xf>
    <xf numFmtId="0" fontId="0" fillId="0" borderId="21" xfId="0" applyFill="1" applyBorder="1" applyAlignment="1">
      <alignment horizontal="left" vertical="center" wrapText="1"/>
    </xf>
    <xf numFmtId="0" fontId="0" fillId="0" borderId="0" xfId="0" applyAlignment="1">
      <alignment horizontal="justify" vertical="center"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49" fontId="4" fillId="0" borderId="11"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1"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4" fillId="0" borderId="11"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4" fillId="0" borderId="14" xfId="0" applyFont="1" applyFill="1" applyBorder="1" applyAlignment="1">
      <alignment horizontal="center" vertical="center"/>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top"/>
    </xf>
    <xf numFmtId="0" fontId="4" fillId="0" borderId="23" xfId="0" applyFont="1" applyFill="1" applyBorder="1" applyAlignment="1">
      <alignment horizontal="center" vertical="top"/>
    </xf>
    <xf numFmtId="0" fontId="4" fillId="0" borderId="11" xfId="0" applyFont="1" applyFill="1" applyBorder="1" applyAlignment="1">
      <alignment horizontal="left" vertical="top"/>
    </xf>
    <xf numFmtId="0" fontId="4" fillId="0" borderId="14" xfId="0" applyFont="1" applyFill="1" applyBorder="1" applyAlignment="1">
      <alignment horizontal="left" vertical="top"/>
    </xf>
    <xf numFmtId="0" fontId="4" fillId="0" borderId="12" xfId="0" applyFont="1" applyFill="1" applyBorder="1" applyAlignment="1">
      <alignment horizontal="left" vertical="top"/>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vertical="top" wrapText="1"/>
    </xf>
    <xf numFmtId="0" fontId="4" fillId="0" borderId="14" xfId="0" applyFont="1" applyFill="1" applyBorder="1" applyAlignment="1">
      <alignment vertical="top" wrapText="1"/>
    </xf>
    <xf numFmtId="0" fontId="4" fillId="0" borderId="12" xfId="0" applyFont="1" applyFill="1" applyBorder="1" applyAlignment="1">
      <alignment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14" xfId="0"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3" xfId="0" applyFont="1" applyFill="1" applyBorder="1" applyAlignment="1">
      <alignment horizontal="left" vertical="top" wrapText="1"/>
    </xf>
    <xf numFmtId="0" fontId="4" fillId="0" borderId="1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2"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7" xfId="0" applyFont="1" applyFill="1" applyBorder="1" applyAlignment="1">
      <alignment horizontal="center" vertical="top"/>
    </xf>
    <xf numFmtId="0" fontId="4" fillId="0" borderId="24" xfId="0" applyFont="1" applyFill="1" applyBorder="1" applyAlignment="1">
      <alignment horizontal="center" vertical="top"/>
    </xf>
    <xf numFmtId="0" fontId="4" fillId="0" borderId="20" xfId="0" applyFont="1" applyFill="1" applyBorder="1" applyAlignment="1">
      <alignment horizontal="center" vertical="top"/>
    </xf>
    <xf numFmtId="0" fontId="0" fillId="0" borderId="12" xfId="0" applyFill="1" applyBorder="1" applyAlignment="1">
      <alignment horizontal="center" vertical="top"/>
    </xf>
    <xf numFmtId="0" fontId="4"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9"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31" fillId="0" borderId="0" xfId="0" applyFont="1" applyFill="1" applyAlignment="1">
      <alignment horizontal="center"/>
    </xf>
    <xf numFmtId="0" fontId="47" fillId="0" borderId="19"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0" xfId="0" applyFont="1" applyAlignment="1">
      <alignment horizontal="right"/>
    </xf>
    <xf numFmtId="0" fontId="30"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21" xfId="0" applyFill="1" applyBorder="1" applyAlignment="1">
      <alignment horizontal="justify" vertical="center" wrapText="1"/>
    </xf>
    <xf numFmtId="0" fontId="0" fillId="0" borderId="0" xfId="0"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2" xfId="53"/>
    <cellStyle name="Followed Hyperlink" xfId="54"/>
    <cellStyle name="Плохой" xfId="55"/>
    <cellStyle name="Пояснение" xfId="56"/>
    <cellStyle name="Примечание" xfId="57"/>
    <cellStyle name="Примечание 2" xfId="58"/>
    <cellStyle name="Примечание 2 2" xfId="59"/>
    <cellStyle name="Примечание 3" xfId="60"/>
    <cellStyle name="Примечание 3 2"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05"/>
  <sheetViews>
    <sheetView tabSelected="1" zoomScalePageLayoutView="0" workbookViewId="0" topLeftCell="A195">
      <selection activeCell="B201" sqref="B201:M201"/>
    </sheetView>
  </sheetViews>
  <sheetFormatPr defaultColWidth="9.00390625" defaultRowHeight="12.75"/>
  <cols>
    <col min="1" max="1" width="4.125" style="0" customWidth="1"/>
    <col min="2" max="2" width="27.875" style="0" customWidth="1"/>
    <col min="3" max="3" width="17.375" style="0" customWidth="1"/>
    <col min="4" max="4" width="11.875" style="0" customWidth="1"/>
    <col min="5" max="5" width="13.625" style="0" customWidth="1"/>
    <col min="6" max="6" width="13.75390625" style="0" customWidth="1"/>
    <col min="7" max="7" width="33.00390625" style="0" customWidth="1"/>
    <col min="8" max="8" width="5.75390625" style="0" customWidth="1"/>
    <col min="9" max="9" width="10.125" style="0" customWidth="1"/>
    <col min="10" max="10" width="13.375" style="0" customWidth="1"/>
    <col min="11" max="11" width="13.25390625" style="0" customWidth="1"/>
    <col min="12" max="12" width="16.25390625" style="0" customWidth="1"/>
    <col min="13" max="13" width="14.75390625" style="0" customWidth="1"/>
  </cols>
  <sheetData>
    <row r="1" spans="1:21" ht="28.5" customHeight="1">
      <c r="A1" s="182" t="s">
        <v>118</v>
      </c>
      <c r="B1" s="182"/>
      <c r="C1" s="182"/>
      <c r="D1" s="182"/>
      <c r="E1" s="182"/>
      <c r="F1" s="182"/>
      <c r="G1" s="182"/>
      <c r="H1" s="182"/>
      <c r="I1" s="182"/>
      <c r="J1" s="182"/>
      <c r="K1" s="182"/>
      <c r="L1" s="182"/>
      <c r="M1" s="182"/>
      <c r="N1" s="1"/>
      <c r="O1" s="1"/>
      <c r="P1" s="1"/>
      <c r="Q1" s="1"/>
      <c r="R1" s="1"/>
      <c r="S1" s="1"/>
      <c r="T1" s="1"/>
      <c r="U1" s="1"/>
    </row>
    <row r="2" spans="1:21" ht="59.25" customHeight="1">
      <c r="A2" s="180" t="s">
        <v>3</v>
      </c>
      <c r="B2" s="200" t="s">
        <v>86</v>
      </c>
      <c r="C2" s="202" t="s">
        <v>130</v>
      </c>
      <c r="D2" s="203"/>
      <c r="E2" s="204"/>
      <c r="F2" s="185" t="s">
        <v>89</v>
      </c>
      <c r="G2" s="198" t="s">
        <v>91</v>
      </c>
      <c r="H2" s="184" t="s">
        <v>131</v>
      </c>
      <c r="I2" s="184"/>
      <c r="J2" s="184"/>
      <c r="K2" s="185" t="s">
        <v>94</v>
      </c>
      <c r="L2" s="184" t="s">
        <v>95</v>
      </c>
      <c r="M2" s="185" t="s">
        <v>4</v>
      </c>
      <c r="N2" s="1"/>
      <c r="O2" s="1"/>
      <c r="P2" s="1"/>
      <c r="Q2" s="1"/>
      <c r="R2" s="1"/>
      <c r="S2" s="1"/>
      <c r="T2" s="1"/>
      <c r="U2" s="1"/>
    </row>
    <row r="3" spans="1:14" ht="51" customHeight="1">
      <c r="A3" s="181"/>
      <c r="B3" s="201"/>
      <c r="C3" s="66" t="s">
        <v>85</v>
      </c>
      <c r="D3" s="66" t="s">
        <v>87</v>
      </c>
      <c r="E3" s="66" t="s">
        <v>88</v>
      </c>
      <c r="F3" s="185"/>
      <c r="G3" s="199"/>
      <c r="H3" s="65" t="s">
        <v>44</v>
      </c>
      <c r="I3" s="66" t="s">
        <v>92</v>
      </c>
      <c r="J3" s="66" t="s">
        <v>93</v>
      </c>
      <c r="K3" s="185"/>
      <c r="L3" s="184"/>
      <c r="M3" s="185"/>
      <c r="N3" s="9"/>
    </row>
    <row r="4" spans="1:13" ht="15" customHeight="1">
      <c r="A4" s="27">
        <v>1</v>
      </c>
      <c r="B4" s="27">
        <v>2</v>
      </c>
      <c r="C4" s="27">
        <v>3</v>
      </c>
      <c r="D4" s="27">
        <v>4</v>
      </c>
      <c r="E4" s="27">
        <v>5</v>
      </c>
      <c r="F4" s="27" t="s">
        <v>90</v>
      </c>
      <c r="G4" s="27">
        <v>7</v>
      </c>
      <c r="H4" s="27">
        <v>8</v>
      </c>
      <c r="I4" s="27">
        <v>9</v>
      </c>
      <c r="J4" s="27">
        <v>10</v>
      </c>
      <c r="K4" s="27">
        <v>11</v>
      </c>
      <c r="L4" s="119" t="s">
        <v>255</v>
      </c>
      <c r="M4" s="27">
        <v>13</v>
      </c>
    </row>
    <row r="5" spans="1:13" ht="20.25" customHeight="1">
      <c r="A5" s="171" t="s">
        <v>56</v>
      </c>
      <c r="B5" s="172"/>
      <c r="C5" s="172"/>
      <c r="D5" s="172"/>
      <c r="E5" s="172"/>
      <c r="F5" s="172"/>
      <c r="G5" s="172"/>
      <c r="H5" s="172"/>
      <c r="I5" s="172"/>
      <c r="J5" s="172"/>
      <c r="K5" s="172"/>
      <c r="L5" s="172"/>
      <c r="M5" s="173"/>
    </row>
    <row r="6" spans="1:13" ht="39.75" customHeight="1">
      <c r="A6" s="177">
        <v>1</v>
      </c>
      <c r="B6" s="165" t="s">
        <v>6</v>
      </c>
      <c r="C6" s="13" t="s">
        <v>84</v>
      </c>
      <c r="D6" s="17">
        <f>D7+D8+D9</f>
        <v>23742.785</v>
      </c>
      <c r="E6" s="17">
        <f>E7+E8+E9</f>
        <v>23696.1</v>
      </c>
      <c r="F6" s="16">
        <f>E6/D6*100</f>
        <v>99.80337184538377</v>
      </c>
      <c r="G6" s="27"/>
      <c r="H6" s="27"/>
      <c r="I6" s="27"/>
      <c r="J6" s="27"/>
      <c r="K6" s="20">
        <f>AVERAGE(K7:K26)</f>
        <v>98.52439216545473</v>
      </c>
      <c r="L6" s="20">
        <f>K6/F6</f>
        <v>0.9871850053131427</v>
      </c>
      <c r="M6" s="17" t="s">
        <v>117</v>
      </c>
    </row>
    <row r="7" spans="1:14" ht="93" customHeight="1">
      <c r="A7" s="178"/>
      <c r="B7" s="166"/>
      <c r="C7" s="18" t="s">
        <v>83</v>
      </c>
      <c r="D7" s="25">
        <v>18105.285</v>
      </c>
      <c r="E7" s="25">
        <v>18058.6</v>
      </c>
      <c r="F7" s="15"/>
      <c r="G7" s="7" t="s">
        <v>213</v>
      </c>
      <c r="H7" s="10" t="s">
        <v>45</v>
      </c>
      <c r="I7" s="28">
        <v>100</v>
      </c>
      <c r="J7" s="28">
        <v>100</v>
      </c>
      <c r="K7" s="24">
        <f>J7/I7*100</f>
        <v>100</v>
      </c>
      <c r="L7" s="28"/>
      <c r="M7" s="29"/>
      <c r="N7" s="6"/>
    </row>
    <row r="8" spans="1:14" ht="66" customHeight="1">
      <c r="A8" s="178"/>
      <c r="B8" s="166"/>
      <c r="C8" s="18" t="s">
        <v>81</v>
      </c>
      <c r="D8" s="25">
        <v>875.11</v>
      </c>
      <c r="E8" s="25">
        <v>875.11</v>
      </c>
      <c r="F8" s="15"/>
      <c r="G8" s="7" t="s">
        <v>96</v>
      </c>
      <c r="H8" s="10" t="s">
        <v>45</v>
      </c>
      <c r="I8" s="28">
        <v>98.1</v>
      </c>
      <c r="J8" s="28">
        <v>98.1</v>
      </c>
      <c r="K8" s="24">
        <f aca="true" t="shared" si="0" ref="K8:K25">J8/I8*100</f>
        <v>100</v>
      </c>
      <c r="L8" s="28"/>
      <c r="M8" s="29"/>
      <c r="N8" s="6"/>
    </row>
    <row r="9" spans="1:14" ht="99.75" customHeight="1">
      <c r="A9" s="178"/>
      <c r="B9" s="166"/>
      <c r="C9" s="18" t="s">
        <v>82</v>
      </c>
      <c r="D9" s="25">
        <v>4762.39</v>
      </c>
      <c r="E9" s="25">
        <v>4762.39</v>
      </c>
      <c r="F9" s="15"/>
      <c r="G9" s="7" t="s">
        <v>97</v>
      </c>
      <c r="H9" s="10" t="s">
        <v>45</v>
      </c>
      <c r="I9" s="28">
        <v>72.2</v>
      </c>
      <c r="J9" s="28">
        <v>72.2</v>
      </c>
      <c r="K9" s="24">
        <f t="shared" si="0"/>
        <v>100</v>
      </c>
      <c r="L9" s="28"/>
      <c r="M9" s="29"/>
      <c r="N9" s="6"/>
    </row>
    <row r="10" spans="1:14" ht="241.5" customHeight="1">
      <c r="A10" s="179"/>
      <c r="B10" s="167"/>
      <c r="C10" s="13"/>
      <c r="D10" s="13"/>
      <c r="E10" s="13"/>
      <c r="F10" s="13"/>
      <c r="G10" s="7" t="s">
        <v>98</v>
      </c>
      <c r="H10" s="10" t="s">
        <v>45</v>
      </c>
      <c r="I10" s="28">
        <v>34.5</v>
      </c>
      <c r="J10" s="28">
        <v>35</v>
      </c>
      <c r="K10" s="24">
        <f t="shared" si="0"/>
        <v>101.44927536231884</v>
      </c>
      <c r="L10" s="28"/>
      <c r="M10" s="29"/>
      <c r="N10" s="6"/>
    </row>
    <row r="11" spans="1:14" ht="155.25" customHeight="1">
      <c r="A11" s="193"/>
      <c r="B11" s="129"/>
      <c r="C11" s="15"/>
      <c r="D11" s="15"/>
      <c r="E11" s="15"/>
      <c r="F11" s="15"/>
      <c r="G11" s="7" t="s">
        <v>214</v>
      </c>
      <c r="H11" s="10" t="s">
        <v>45</v>
      </c>
      <c r="I11" s="28">
        <v>34</v>
      </c>
      <c r="J11" s="28">
        <v>36</v>
      </c>
      <c r="K11" s="24">
        <f t="shared" si="0"/>
        <v>105.88235294117648</v>
      </c>
      <c r="L11" s="28"/>
      <c r="M11" s="29"/>
      <c r="N11" s="6"/>
    </row>
    <row r="12" spans="1:14" ht="201.75" customHeight="1">
      <c r="A12" s="183"/>
      <c r="B12" s="60"/>
      <c r="C12" s="15"/>
      <c r="D12" s="15"/>
      <c r="E12" s="15"/>
      <c r="F12" s="15"/>
      <c r="G12" s="7" t="s">
        <v>215</v>
      </c>
      <c r="H12" s="10" t="s">
        <v>45</v>
      </c>
      <c r="I12" s="28">
        <v>72.2</v>
      </c>
      <c r="J12" s="28">
        <v>72.2</v>
      </c>
      <c r="K12" s="24">
        <f t="shared" si="0"/>
        <v>100</v>
      </c>
      <c r="L12" s="28"/>
      <c r="M12" s="29"/>
      <c r="N12" s="6"/>
    </row>
    <row r="13" spans="1:14" ht="76.5">
      <c r="A13" s="183"/>
      <c r="B13" s="60"/>
      <c r="C13" s="15"/>
      <c r="D13" s="15"/>
      <c r="E13" s="15"/>
      <c r="F13" s="15"/>
      <c r="G13" s="7" t="s">
        <v>99</v>
      </c>
      <c r="H13" s="10" t="s">
        <v>45</v>
      </c>
      <c r="I13" s="28">
        <v>60</v>
      </c>
      <c r="J13" s="28">
        <v>70.7</v>
      </c>
      <c r="K13" s="24">
        <f t="shared" si="0"/>
        <v>117.83333333333334</v>
      </c>
      <c r="L13" s="28"/>
      <c r="M13" s="29"/>
      <c r="N13" s="6"/>
    </row>
    <row r="14" spans="1:14" ht="83.25" customHeight="1">
      <c r="A14" s="183"/>
      <c r="B14" s="60"/>
      <c r="C14" s="15"/>
      <c r="D14" s="15"/>
      <c r="E14" s="15"/>
      <c r="F14" s="15"/>
      <c r="G14" s="30" t="s">
        <v>100</v>
      </c>
      <c r="H14" s="10" t="s">
        <v>45</v>
      </c>
      <c r="I14" s="31">
        <v>100</v>
      </c>
      <c r="J14" s="28">
        <v>100</v>
      </c>
      <c r="K14" s="24">
        <f t="shared" si="0"/>
        <v>100</v>
      </c>
      <c r="L14" s="28"/>
      <c r="M14" s="29"/>
      <c r="N14" s="6"/>
    </row>
    <row r="15" spans="1:14" ht="81" customHeight="1">
      <c r="A15" s="194"/>
      <c r="B15" s="130"/>
      <c r="C15" s="15"/>
      <c r="D15" s="15"/>
      <c r="E15" s="15"/>
      <c r="F15" s="15"/>
      <c r="G15" s="7" t="s">
        <v>216</v>
      </c>
      <c r="H15" s="10" t="s">
        <v>45</v>
      </c>
      <c r="I15" s="28">
        <v>89.3</v>
      </c>
      <c r="J15" s="28">
        <v>88.1</v>
      </c>
      <c r="K15" s="24">
        <f t="shared" si="0"/>
        <v>98.65621500559911</v>
      </c>
      <c r="L15" s="28"/>
      <c r="M15" s="29"/>
      <c r="N15" s="6"/>
    </row>
    <row r="16" spans="1:14" ht="105" customHeight="1">
      <c r="A16" s="193"/>
      <c r="B16" s="208"/>
      <c r="C16" s="15"/>
      <c r="D16" s="15"/>
      <c r="E16" s="15"/>
      <c r="F16" s="15"/>
      <c r="G16" s="30" t="s">
        <v>217</v>
      </c>
      <c r="H16" s="10" t="s">
        <v>45</v>
      </c>
      <c r="I16" s="31">
        <v>100</v>
      </c>
      <c r="J16" s="28">
        <v>100</v>
      </c>
      <c r="K16" s="24">
        <f t="shared" si="0"/>
        <v>100</v>
      </c>
      <c r="L16" s="28"/>
      <c r="M16" s="29"/>
      <c r="N16" s="6"/>
    </row>
    <row r="17" spans="1:14" ht="110.25" customHeight="1">
      <c r="A17" s="183"/>
      <c r="B17" s="186"/>
      <c r="C17" s="15"/>
      <c r="D17" s="15"/>
      <c r="E17" s="15"/>
      <c r="F17" s="15"/>
      <c r="G17" s="30" t="s">
        <v>101</v>
      </c>
      <c r="H17" s="10" t="s">
        <v>45</v>
      </c>
      <c r="I17" s="31">
        <v>100</v>
      </c>
      <c r="J17" s="28">
        <v>100</v>
      </c>
      <c r="K17" s="24">
        <f t="shared" si="0"/>
        <v>100</v>
      </c>
      <c r="L17" s="28"/>
      <c r="M17" s="29"/>
      <c r="N17" s="6"/>
    </row>
    <row r="18" spans="1:14" ht="144" customHeight="1">
      <c r="A18" s="183"/>
      <c r="B18" s="186"/>
      <c r="C18" s="15"/>
      <c r="D18" s="15"/>
      <c r="E18" s="15"/>
      <c r="F18" s="15"/>
      <c r="G18" s="7" t="s">
        <v>218</v>
      </c>
      <c r="H18" s="10" t="s">
        <v>45</v>
      </c>
      <c r="I18" s="28">
        <v>12.5</v>
      </c>
      <c r="J18" s="28">
        <v>10</v>
      </c>
      <c r="K18" s="24">
        <f t="shared" si="0"/>
        <v>80</v>
      </c>
      <c r="L18" s="28"/>
      <c r="M18" s="29"/>
      <c r="N18" s="6"/>
    </row>
    <row r="19" spans="1:14" ht="198.75" customHeight="1">
      <c r="A19" s="194"/>
      <c r="B19" s="187"/>
      <c r="C19" s="15"/>
      <c r="D19" s="15"/>
      <c r="E19" s="15"/>
      <c r="F19" s="15"/>
      <c r="G19" s="7" t="s">
        <v>219</v>
      </c>
      <c r="H19" s="10" t="s">
        <v>45</v>
      </c>
      <c r="I19" s="28">
        <v>45</v>
      </c>
      <c r="J19" s="28">
        <v>45</v>
      </c>
      <c r="K19" s="24">
        <f t="shared" si="0"/>
        <v>100</v>
      </c>
      <c r="L19" s="28"/>
      <c r="M19" s="29"/>
      <c r="N19" s="6"/>
    </row>
    <row r="20" spans="1:14" ht="156.75" customHeight="1">
      <c r="A20" s="59"/>
      <c r="B20" s="60"/>
      <c r="C20" s="15"/>
      <c r="D20" s="15"/>
      <c r="E20" s="15"/>
      <c r="F20" s="15"/>
      <c r="G20" s="7" t="s">
        <v>220</v>
      </c>
      <c r="H20" s="10" t="s">
        <v>45</v>
      </c>
      <c r="I20" s="28">
        <v>23</v>
      </c>
      <c r="J20" s="28">
        <v>23</v>
      </c>
      <c r="K20" s="24">
        <f t="shared" si="0"/>
        <v>100</v>
      </c>
      <c r="L20" s="28"/>
      <c r="M20" s="29"/>
      <c r="N20" s="6"/>
    </row>
    <row r="21" spans="1:14" ht="108.75" customHeight="1">
      <c r="A21" s="183"/>
      <c r="B21" s="60"/>
      <c r="C21" s="15"/>
      <c r="D21" s="15"/>
      <c r="E21" s="15"/>
      <c r="F21" s="15"/>
      <c r="G21" s="7" t="s">
        <v>221</v>
      </c>
      <c r="H21" s="10" t="s">
        <v>45</v>
      </c>
      <c r="I21" s="28">
        <v>8.5</v>
      </c>
      <c r="J21" s="28">
        <v>8.5</v>
      </c>
      <c r="K21" s="24">
        <f t="shared" si="0"/>
        <v>100</v>
      </c>
      <c r="L21" s="28"/>
      <c r="M21" s="29"/>
      <c r="N21" s="6">
        <v>13</v>
      </c>
    </row>
    <row r="22" spans="1:14" ht="108.75" customHeight="1">
      <c r="A22" s="183"/>
      <c r="B22" s="60"/>
      <c r="C22" s="15"/>
      <c r="D22" s="15"/>
      <c r="E22" s="15"/>
      <c r="F22" s="15"/>
      <c r="G22" s="7" t="s">
        <v>222</v>
      </c>
      <c r="H22" s="10" t="s">
        <v>45</v>
      </c>
      <c r="I22" s="28">
        <v>100</v>
      </c>
      <c r="J22" s="28">
        <v>100</v>
      </c>
      <c r="K22" s="24">
        <f t="shared" si="0"/>
        <v>100</v>
      </c>
      <c r="L22" s="28"/>
      <c r="M22" s="29"/>
      <c r="N22" s="6"/>
    </row>
    <row r="23" spans="1:14" ht="93.75" customHeight="1">
      <c r="A23" s="183"/>
      <c r="B23" s="60"/>
      <c r="C23" s="15"/>
      <c r="D23" s="15"/>
      <c r="E23" s="15"/>
      <c r="F23" s="15"/>
      <c r="G23" s="7" t="s">
        <v>257</v>
      </c>
      <c r="H23" s="10" t="s">
        <v>45</v>
      </c>
      <c r="I23" s="28" t="s">
        <v>46</v>
      </c>
      <c r="J23" s="28">
        <v>20</v>
      </c>
      <c r="K23" s="24">
        <v>100</v>
      </c>
      <c r="L23" s="28"/>
      <c r="M23" s="29"/>
      <c r="N23" s="6"/>
    </row>
    <row r="24" spans="1:14" ht="106.5" customHeight="1">
      <c r="A24" s="64"/>
      <c r="B24" s="130"/>
      <c r="C24" s="15"/>
      <c r="D24" s="15"/>
      <c r="E24" s="15"/>
      <c r="F24" s="15"/>
      <c r="G24" s="7" t="s">
        <v>223</v>
      </c>
      <c r="H24" s="10" t="s">
        <v>45</v>
      </c>
      <c r="I24" s="28">
        <v>50</v>
      </c>
      <c r="J24" s="28">
        <v>100</v>
      </c>
      <c r="K24" s="24">
        <f t="shared" si="0"/>
        <v>200</v>
      </c>
      <c r="L24" s="28"/>
      <c r="M24" s="29"/>
      <c r="N24" s="6"/>
    </row>
    <row r="25" spans="1:14" ht="106.5" customHeight="1">
      <c r="A25" s="62"/>
      <c r="B25" s="186"/>
      <c r="C25" s="14"/>
      <c r="D25" s="14"/>
      <c r="E25" s="14"/>
      <c r="F25" s="14"/>
      <c r="G25" s="131" t="s">
        <v>224</v>
      </c>
      <c r="H25" s="126" t="s">
        <v>47</v>
      </c>
      <c r="I25" s="124">
        <v>10</v>
      </c>
      <c r="J25" s="124">
        <v>0</v>
      </c>
      <c r="K25" s="132">
        <f t="shared" si="0"/>
        <v>0</v>
      </c>
      <c r="L25" s="31"/>
      <c r="M25" s="133"/>
      <c r="N25" s="6"/>
    </row>
    <row r="26" spans="1:14" ht="29.25" customHeight="1">
      <c r="A26" s="62"/>
      <c r="B26" s="187"/>
      <c r="C26" s="15"/>
      <c r="D26" s="15"/>
      <c r="E26" s="15"/>
      <c r="F26" s="15"/>
      <c r="G26" s="7" t="s">
        <v>225</v>
      </c>
      <c r="H26" s="10" t="s">
        <v>48</v>
      </c>
      <c r="I26" s="28">
        <v>3</v>
      </c>
      <c r="J26" s="28">
        <v>2</v>
      </c>
      <c r="K26" s="24">
        <f>J26/I26*100</f>
        <v>66.66666666666666</v>
      </c>
      <c r="L26" s="28"/>
      <c r="M26" s="29"/>
      <c r="N26" s="6"/>
    </row>
    <row r="27" spans="1:14" ht="91.5" customHeight="1">
      <c r="A27" s="177">
        <v>2</v>
      </c>
      <c r="B27" s="165" t="s">
        <v>204</v>
      </c>
      <c r="C27" s="13" t="s">
        <v>84</v>
      </c>
      <c r="D27" s="116">
        <f>D28+D29</f>
        <v>7775.2699999999995</v>
      </c>
      <c r="E27" s="116">
        <f>E28+E29</f>
        <v>7311.641</v>
      </c>
      <c r="F27" s="16">
        <f>E27/D27*100</f>
        <v>94.03713311563457</v>
      </c>
      <c r="G27" s="7"/>
      <c r="H27" s="10"/>
      <c r="I27" s="28"/>
      <c r="J27" s="28"/>
      <c r="K27" s="20">
        <f>AVERAGE(K28:K30)</f>
        <v>281.03333333333336</v>
      </c>
      <c r="L27" s="20">
        <f>K27/F27</f>
        <v>2.988535741383729</v>
      </c>
      <c r="M27" s="17" t="s">
        <v>58</v>
      </c>
      <c r="N27" s="3"/>
    </row>
    <row r="28" spans="1:14" ht="56.25" customHeight="1">
      <c r="A28" s="178"/>
      <c r="B28" s="166"/>
      <c r="C28" s="18" t="s">
        <v>83</v>
      </c>
      <c r="D28" s="25">
        <v>7203.48</v>
      </c>
      <c r="E28" s="10">
        <v>6739.851</v>
      </c>
      <c r="F28" s="2"/>
      <c r="G28" s="7" t="s">
        <v>7</v>
      </c>
      <c r="H28" s="10" t="s">
        <v>45</v>
      </c>
      <c r="I28" s="28">
        <v>100</v>
      </c>
      <c r="J28" s="31">
        <v>93.3</v>
      </c>
      <c r="K28" s="24">
        <f aca="true" t="shared" si="1" ref="K28:K37">J28/I28*100</f>
        <v>93.3</v>
      </c>
      <c r="L28" s="31"/>
      <c r="M28" s="17"/>
      <c r="N28" s="3"/>
    </row>
    <row r="29" spans="1:14" ht="53.25" customHeight="1">
      <c r="A29" s="178"/>
      <c r="B29" s="166"/>
      <c r="C29" s="18" t="s">
        <v>82</v>
      </c>
      <c r="D29" s="21">
        <v>571.79</v>
      </c>
      <c r="E29" s="21">
        <v>571.79</v>
      </c>
      <c r="F29" s="2"/>
      <c r="G29" s="7" t="s">
        <v>111</v>
      </c>
      <c r="H29" s="10" t="s">
        <v>45</v>
      </c>
      <c r="I29" s="28">
        <v>100</v>
      </c>
      <c r="J29" s="31">
        <v>99.8</v>
      </c>
      <c r="K29" s="24">
        <f t="shared" si="1"/>
        <v>99.8</v>
      </c>
      <c r="L29" s="31"/>
      <c r="M29" s="17"/>
      <c r="N29" s="3"/>
    </row>
    <row r="30" spans="1:14" ht="42" customHeight="1">
      <c r="A30" s="179"/>
      <c r="B30" s="167"/>
      <c r="C30" s="18"/>
      <c r="D30" s="25"/>
      <c r="E30" s="25"/>
      <c r="F30" s="2"/>
      <c r="G30" s="120" t="s">
        <v>205</v>
      </c>
      <c r="H30" s="121" t="s">
        <v>48</v>
      </c>
      <c r="I30" s="122">
        <v>2</v>
      </c>
      <c r="J30" s="124">
        <v>13</v>
      </c>
      <c r="K30" s="123">
        <f t="shared" si="1"/>
        <v>650</v>
      </c>
      <c r="L30" s="31"/>
      <c r="M30" s="17"/>
      <c r="N30" s="3"/>
    </row>
    <row r="31" spans="1:14" ht="39.75" customHeight="1">
      <c r="A31" s="177">
        <v>3</v>
      </c>
      <c r="B31" s="165" t="s">
        <v>206</v>
      </c>
      <c r="C31" s="13" t="s">
        <v>84</v>
      </c>
      <c r="D31" s="116">
        <f>D32+D33</f>
        <v>23090.59</v>
      </c>
      <c r="E31" s="116">
        <f>E32+E33</f>
        <v>23090.078999999998</v>
      </c>
      <c r="F31" s="16">
        <f>E31/D31*100</f>
        <v>99.99778697729246</v>
      </c>
      <c r="G31" s="7"/>
      <c r="H31" s="10"/>
      <c r="I31" s="10"/>
      <c r="J31" s="10"/>
      <c r="K31" s="20">
        <f>AVERAGE(K32:K37)</f>
        <v>97.8769613471106</v>
      </c>
      <c r="L31" s="20">
        <f>K31/F31</f>
        <v>0.9787912743442666</v>
      </c>
      <c r="M31" s="17" t="s">
        <v>117</v>
      </c>
      <c r="N31" s="3"/>
    </row>
    <row r="32" spans="1:14" ht="77.25" customHeight="1">
      <c r="A32" s="178"/>
      <c r="B32" s="166"/>
      <c r="C32" s="18" t="s">
        <v>83</v>
      </c>
      <c r="D32" s="25">
        <v>21517.74</v>
      </c>
      <c r="E32" s="25">
        <v>21517.229</v>
      </c>
      <c r="F32" s="13"/>
      <c r="G32" s="7" t="s">
        <v>207</v>
      </c>
      <c r="H32" s="10" t="s">
        <v>45</v>
      </c>
      <c r="I32" s="34">
        <v>56.4</v>
      </c>
      <c r="J32" s="32">
        <v>56.4</v>
      </c>
      <c r="K32" s="24">
        <f t="shared" si="1"/>
        <v>100</v>
      </c>
      <c r="L32" s="32"/>
      <c r="M32" s="33"/>
      <c r="N32" s="6"/>
    </row>
    <row r="33" spans="1:14" ht="79.5" customHeight="1">
      <c r="A33" s="179"/>
      <c r="B33" s="167"/>
      <c r="C33" s="18" t="s">
        <v>82</v>
      </c>
      <c r="D33" s="25">
        <v>1572.85</v>
      </c>
      <c r="E33" s="25">
        <v>1572.85</v>
      </c>
      <c r="F33" s="13"/>
      <c r="G33" s="18" t="s">
        <v>208</v>
      </c>
      <c r="H33" s="10" t="s">
        <v>45</v>
      </c>
      <c r="I33" s="34">
        <v>43.5</v>
      </c>
      <c r="J33" s="34">
        <v>43.5</v>
      </c>
      <c r="K33" s="24">
        <f t="shared" si="1"/>
        <v>100</v>
      </c>
      <c r="L33" s="32"/>
      <c r="M33" s="33"/>
      <c r="N33" s="6"/>
    </row>
    <row r="34" spans="1:14" ht="115.5" customHeight="1">
      <c r="A34" s="134"/>
      <c r="B34" s="127"/>
      <c r="C34" s="58"/>
      <c r="D34" s="58"/>
      <c r="E34" s="58"/>
      <c r="F34" s="58"/>
      <c r="G34" s="81" t="s">
        <v>209</v>
      </c>
      <c r="H34" s="49" t="s">
        <v>45</v>
      </c>
      <c r="I34" s="51">
        <v>6.7</v>
      </c>
      <c r="J34" s="140">
        <v>6.8</v>
      </c>
      <c r="K34" s="54">
        <f t="shared" si="1"/>
        <v>101.49253731343283</v>
      </c>
      <c r="L34" s="140"/>
      <c r="M34" s="141"/>
      <c r="N34" s="6"/>
    </row>
    <row r="35" spans="1:14" ht="42" customHeight="1">
      <c r="A35" s="134"/>
      <c r="B35" s="127"/>
      <c r="C35" s="13"/>
      <c r="D35" s="13"/>
      <c r="E35" s="13"/>
      <c r="F35" s="13"/>
      <c r="G35" s="7" t="s">
        <v>210</v>
      </c>
      <c r="H35" s="10" t="s">
        <v>47</v>
      </c>
      <c r="I35" s="34">
        <v>260</v>
      </c>
      <c r="J35" s="32">
        <v>275</v>
      </c>
      <c r="K35" s="24">
        <f t="shared" si="1"/>
        <v>105.76923076923077</v>
      </c>
      <c r="L35" s="32"/>
      <c r="M35" s="33"/>
      <c r="N35" s="6"/>
    </row>
    <row r="36" spans="1:14" ht="54" customHeight="1">
      <c r="A36" s="134"/>
      <c r="B36" s="127"/>
      <c r="C36" s="13"/>
      <c r="D36" s="13"/>
      <c r="E36" s="13"/>
      <c r="F36" s="13"/>
      <c r="G36" s="7" t="s">
        <v>211</v>
      </c>
      <c r="H36" s="10" t="s">
        <v>45</v>
      </c>
      <c r="I36" s="34">
        <v>0.3</v>
      </c>
      <c r="J36" s="34">
        <v>0.3</v>
      </c>
      <c r="K36" s="24">
        <f t="shared" si="1"/>
        <v>100</v>
      </c>
      <c r="L36" s="32"/>
      <c r="M36" s="33"/>
      <c r="N36" s="6"/>
    </row>
    <row r="37" spans="1:14" ht="67.5" customHeight="1">
      <c r="A37" s="134"/>
      <c r="B37" s="127"/>
      <c r="C37" s="13"/>
      <c r="D37" s="13"/>
      <c r="E37" s="13"/>
      <c r="F37" s="13"/>
      <c r="G37" s="120" t="s">
        <v>212</v>
      </c>
      <c r="H37" s="121" t="s">
        <v>48</v>
      </c>
      <c r="I37" s="125">
        <v>10</v>
      </c>
      <c r="J37" s="125">
        <v>8</v>
      </c>
      <c r="K37" s="123">
        <f t="shared" si="1"/>
        <v>80</v>
      </c>
      <c r="L37" s="32"/>
      <c r="M37" s="33"/>
      <c r="N37" s="6"/>
    </row>
    <row r="38" spans="1:14" ht="18.75" customHeight="1">
      <c r="A38" s="206" t="s">
        <v>57</v>
      </c>
      <c r="B38" s="207"/>
      <c r="C38" s="207"/>
      <c r="D38" s="160"/>
      <c r="E38" s="160"/>
      <c r="F38" s="160"/>
      <c r="G38" s="160"/>
      <c r="H38" s="160"/>
      <c r="I38" s="160"/>
      <c r="J38" s="160"/>
      <c r="K38" s="160"/>
      <c r="L38" s="160"/>
      <c r="M38" s="161"/>
      <c r="N38" s="6"/>
    </row>
    <row r="39" spans="1:15" ht="39" customHeight="1">
      <c r="A39" s="188">
        <v>4</v>
      </c>
      <c r="B39" s="165" t="s">
        <v>202</v>
      </c>
      <c r="C39" s="142" t="s">
        <v>84</v>
      </c>
      <c r="D39" s="117">
        <f>D40</f>
        <v>14079</v>
      </c>
      <c r="E39" s="117">
        <f>E40</f>
        <v>14079</v>
      </c>
      <c r="F39" s="16">
        <f>E39/D39*100</f>
        <v>100</v>
      </c>
      <c r="G39" s="7"/>
      <c r="H39" s="10"/>
      <c r="I39" s="10"/>
      <c r="J39" s="10"/>
      <c r="K39" s="20">
        <f>AVERAGE(K40:K53)</f>
        <v>103.79020467836258</v>
      </c>
      <c r="L39" s="20">
        <f>K39/F39</f>
        <v>1.0379020467836257</v>
      </c>
      <c r="M39" s="17" t="s">
        <v>55</v>
      </c>
      <c r="N39" s="8"/>
      <c r="O39" s="11"/>
    </row>
    <row r="40" spans="1:14" ht="51.75" customHeight="1">
      <c r="A40" s="189"/>
      <c r="B40" s="166"/>
      <c r="C40" s="143" t="s">
        <v>83</v>
      </c>
      <c r="D40" s="25">
        <v>14079</v>
      </c>
      <c r="E40" s="25">
        <v>14079</v>
      </c>
      <c r="F40" s="13"/>
      <c r="G40" s="7" t="s">
        <v>8</v>
      </c>
      <c r="H40" s="10" t="s">
        <v>47</v>
      </c>
      <c r="I40" s="28">
        <v>190</v>
      </c>
      <c r="J40" s="28">
        <v>190</v>
      </c>
      <c r="K40" s="24">
        <f aca="true" t="shared" si="2" ref="K40:K51">J40/I40*100</f>
        <v>100</v>
      </c>
      <c r="L40" s="28"/>
      <c r="M40" s="24"/>
      <c r="N40" s="6"/>
    </row>
    <row r="41" spans="1:14" ht="33" customHeight="1">
      <c r="A41" s="189"/>
      <c r="B41" s="166"/>
      <c r="C41" s="142"/>
      <c r="D41" s="13"/>
      <c r="E41" s="13"/>
      <c r="F41" s="13"/>
      <c r="G41" s="7" t="s">
        <v>9</v>
      </c>
      <c r="H41" s="10" t="s">
        <v>47</v>
      </c>
      <c r="I41" s="28">
        <v>320</v>
      </c>
      <c r="J41" s="28">
        <v>326</v>
      </c>
      <c r="K41" s="24">
        <f t="shared" si="2"/>
        <v>101.875</v>
      </c>
      <c r="L41" s="28"/>
      <c r="M41" s="36"/>
      <c r="N41" s="6"/>
    </row>
    <row r="42" spans="1:14" ht="53.25" customHeight="1">
      <c r="A42" s="134"/>
      <c r="B42" s="127"/>
      <c r="C42" s="58"/>
      <c r="D42" s="58"/>
      <c r="E42" s="58"/>
      <c r="F42" s="58"/>
      <c r="G42" s="41" t="s">
        <v>10</v>
      </c>
      <c r="H42" s="49" t="s">
        <v>47</v>
      </c>
      <c r="I42" s="84">
        <v>57</v>
      </c>
      <c r="J42" s="31">
        <v>59</v>
      </c>
      <c r="K42" s="54">
        <f t="shared" si="2"/>
        <v>103.50877192982458</v>
      </c>
      <c r="L42" s="31"/>
      <c r="M42" s="54"/>
      <c r="N42" s="6"/>
    </row>
    <row r="43" spans="1:14" ht="53.25" customHeight="1">
      <c r="A43" s="134"/>
      <c r="B43" s="127"/>
      <c r="C43" s="12"/>
      <c r="D43" s="12"/>
      <c r="E43" s="12"/>
      <c r="F43" s="12"/>
      <c r="G43" s="42" t="s">
        <v>40</v>
      </c>
      <c r="H43" s="19" t="s">
        <v>47</v>
      </c>
      <c r="I43" s="43">
        <v>18</v>
      </c>
      <c r="J43" s="45">
        <v>13</v>
      </c>
      <c r="K43" s="44">
        <f t="shared" si="2"/>
        <v>72.22222222222221</v>
      </c>
      <c r="L43" s="144"/>
      <c r="M43" s="145"/>
      <c r="N43" s="6"/>
    </row>
    <row r="44" spans="1:14" ht="68.25" customHeight="1">
      <c r="A44" s="146"/>
      <c r="B44" s="127"/>
      <c r="C44" s="13"/>
      <c r="D44" s="13"/>
      <c r="E44" s="13"/>
      <c r="F44" s="13"/>
      <c r="G44" s="7" t="s">
        <v>11</v>
      </c>
      <c r="H44" s="10" t="s">
        <v>47</v>
      </c>
      <c r="I44" s="28">
        <v>129</v>
      </c>
      <c r="J44" s="28">
        <v>129</v>
      </c>
      <c r="K44" s="24">
        <f t="shared" si="2"/>
        <v>100</v>
      </c>
      <c r="L44" s="28"/>
      <c r="M44" s="24"/>
      <c r="N44" s="6"/>
    </row>
    <row r="45" spans="1:14" ht="35.25" customHeight="1">
      <c r="A45" s="135"/>
      <c r="B45" s="128"/>
      <c r="C45" s="58"/>
      <c r="D45" s="58"/>
      <c r="E45" s="58"/>
      <c r="F45" s="58"/>
      <c r="G45" s="30" t="s">
        <v>12</v>
      </c>
      <c r="H45" s="49" t="s">
        <v>48</v>
      </c>
      <c r="I45" s="31">
        <v>4</v>
      </c>
      <c r="J45" s="31">
        <v>8</v>
      </c>
      <c r="K45" s="54">
        <f t="shared" si="2"/>
        <v>200</v>
      </c>
      <c r="L45" s="31"/>
      <c r="M45" s="54"/>
      <c r="N45" s="6"/>
    </row>
    <row r="46" spans="1:14" ht="17.25" customHeight="1">
      <c r="A46" s="134"/>
      <c r="B46" s="127"/>
      <c r="C46" s="58"/>
      <c r="D46" s="58"/>
      <c r="E46" s="58"/>
      <c r="F46" s="58"/>
      <c r="G46" s="147" t="s">
        <v>13</v>
      </c>
      <c r="H46" s="148"/>
      <c r="I46" s="31"/>
      <c r="J46" s="31"/>
      <c r="K46" s="54"/>
      <c r="L46" s="31"/>
      <c r="M46" s="54"/>
      <c r="N46" s="6"/>
    </row>
    <row r="47" spans="1:14" ht="16.5" customHeight="1">
      <c r="A47" s="134"/>
      <c r="B47" s="127"/>
      <c r="C47" s="13"/>
      <c r="D47" s="13"/>
      <c r="E47" s="13"/>
      <c r="F47" s="13"/>
      <c r="G47" s="39" t="s">
        <v>14</v>
      </c>
      <c r="H47" s="10" t="s">
        <v>47</v>
      </c>
      <c r="I47" s="28">
        <v>29</v>
      </c>
      <c r="J47" s="28">
        <v>29</v>
      </c>
      <c r="K47" s="24">
        <f t="shared" si="2"/>
        <v>100</v>
      </c>
      <c r="L47" s="28"/>
      <c r="M47" s="24"/>
      <c r="N47" s="6"/>
    </row>
    <row r="48" spans="1:14" ht="54.75" customHeight="1">
      <c r="A48" s="135"/>
      <c r="B48" s="128"/>
      <c r="C48" s="13"/>
      <c r="D48" s="13"/>
      <c r="E48" s="13"/>
      <c r="F48" s="13"/>
      <c r="G48" s="40" t="s">
        <v>15</v>
      </c>
      <c r="H48" s="10" t="s">
        <v>47</v>
      </c>
      <c r="I48" s="37">
        <v>1</v>
      </c>
      <c r="J48" s="28">
        <v>1</v>
      </c>
      <c r="K48" s="24">
        <f t="shared" si="2"/>
        <v>100</v>
      </c>
      <c r="L48" s="28"/>
      <c r="M48" s="24"/>
      <c r="N48" s="6"/>
    </row>
    <row r="49" spans="1:14" ht="40.5" customHeight="1">
      <c r="A49" s="177"/>
      <c r="B49" s="214"/>
      <c r="C49" s="13"/>
      <c r="D49" s="13"/>
      <c r="E49" s="13"/>
      <c r="F49" s="13"/>
      <c r="G49" s="40" t="s">
        <v>41</v>
      </c>
      <c r="H49" s="10" t="s">
        <v>47</v>
      </c>
      <c r="I49" s="37">
        <v>3</v>
      </c>
      <c r="J49" s="28">
        <v>2</v>
      </c>
      <c r="K49" s="24">
        <f>J49/I49*100</f>
        <v>66.66666666666666</v>
      </c>
      <c r="L49" s="28"/>
      <c r="M49" s="24"/>
      <c r="N49" s="6"/>
    </row>
    <row r="50" spans="1:14" ht="55.5" customHeight="1">
      <c r="A50" s="178"/>
      <c r="B50" s="215"/>
      <c r="C50" s="13"/>
      <c r="D50" s="13"/>
      <c r="E50" s="13"/>
      <c r="F50" s="13"/>
      <c r="G50" s="41" t="s">
        <v>16</v>
      </c>
      <c r="H50" s="10" t="s">
        <v>48</v>
      </c>
      <c r="I50" s="37">
        <v>3</v>
      </c>
      <c r="J50" s="28">
        <v>3</v>
      </c>
      <c r="K50" s="24">
        <f t="shared" si="2"/>
        <v>100</v>
      </c>
      <c r="L50" s="28"/>
      <c r="M50" s="24"/>
      <c r="N50" s="6"/>
    </row>
    <row r="51" spans="1:14" ht="66" customHeight="1">
      <c r="A51" s="178"/>
      <c r="B51" s="215"/>
      <c r="C51" s="13"/>
      <c r="D51" s="13"/>
      <c r="E51" s="13"/>
      <c r="F51" s="13"/>
      <c r="G51" s="38" t="s">
        <v>42</v>
      </c>
      <c r="H51" s="10" t="s">
        <v>47</v>
      </c>
      <c r="I51" s="37">
        <v>1250</v>
      </c>
      <c r="J51" s="28">
        <v>1250</v>
      </c>
      <c r="K51" s="24">
        <f t="shared" si="2"/>
        <v>100</v>
      </c>
      <c r="L51" s="28"/>
      <c r="M51" s="24"/>
      <c r="N51" s="6"/>
    </row>
    <row r="52" spans="1:14" ht="104.25" customHeight="1">
      <c r="A52" s="179"/>
      <c r="B52" s="216"/>
      <c r="C52" s="13"/>
      <c r="D52" s="13"/>
      <c r="E52" s="13"/>
      <c r="F52" s="13"/>
      <c r="G52" s="38" t="s">
        <v>43</v>
      </c>
      <c r="H52" s="10" t="s">
        <v>45</v>
      </c>
      <c r="I52" s="37" t="s">
        <v>228</v>
      </c>
      <c r="J52" s="37">
        <v>12.6</v>
      </c>
      <c r="K52" s="24">
        <v>105</v>
      </c>
      <c r="L52" s="28"/>
      <c r="M52" s="24"/>
      <c r="N52" s="6"/>
    </row>
    <row r="53" spans="1:14" ht="121.5" customHeight="1">
      <c r="A53" s="135"/>
      <c r="B53" s="136"/>
      <c r="C53" s="58"/>
      <c r="D53" s="58"/>
      <c r="E53" s="58"/>
      <c r="F53" s="58"/>
      <c r="G53" s="38" t="s">
        <v>203</v>
      </c>
      <c r="H53" s="49" t="s">
        <v>45</v>
      </c>
      <c r="I53" s="31">
        <v>70</v>
      </c>
      <c r="J53" s="31">
        <v>70</v>
      </c>
      <c r="K53" s="137">
        <v>100</v>
      </c>
      <c r="L53" s="31"/>
      <c r="M53" s="54"/>
      <c r="N53" s="6"/>
    </row>
    <row r="54" spans="1:14" ht="19.5" customHeight="1">
      <c r="A54" s="159" t="s">
        <v>67</v>
      </c>
      <c r="B54" s="160"/>
      <c r="C54" s="160"/>
      <c r="D54" s="160"/>
      <c r="E54" s="160"/>
      <c r="F54" s="160"/>
      <c r="G54" s="160"/>
      <c r="H54" s="160"/>
      <c r="I54" s="160"/>
      <c r="J54" s="160"/>
      <c r="K54" s="160"/>
      <c r="L54" s="160"/>
      <c r="M54" s="161"/>
      <c r="N54" s="6"/>
    </row>
    <row r="55" spans="1:14" ht="40.5" customHeight="1">
      <c r="A55" s="177">
        <v>5</v>
      </c>
      <c r="B55" s="165" t="s">
        <v>188</v>
      </c>
      <c r="C55" s="13" t="s">
        <v>84</v>
      </c>
      <c r="D55" s="117">
        <f>D56+D57+D58</f>
        <v>3898</v>
      </c>
      <c r="E55" s="117">
        <f>E56+E57+E58</f>
        <v>3898</v>
      </c>
      <c r="F55" s="16">
        <f>E55/D55*100</f>
        <v>100</v>
      </c>
      <c r="G55" s="67"/>
      <c r="H55" s="68"/>
      <c r="I55" s="68"/>
      <c r="J55" s="68"/>
      <c r="K55" s="20">
        <f>AVERAGE(K56:K64)</f>
        <v>508.1185185185186</v>
      </c>
      <c r="L55" s="20">
        <f>K55/F55</f>
        <v>5.081185185185186</v>
      </c>
      <c r="M55" s="17" t="s">
        <v>58</v>
      </c>
      <c r="N55" s="6"/>
    </row>
    <row r="56" spans="1:14" ht="39.75" customHeight="1">
      <c r="A56" s="178"/>
      <c r="B56" s="166"/>
      <c r="C56" s="18" t="s">
        <v>83</v>
      </c>
      <c r="D56" s="25">
        <v>485</v>
      </c>
      <c r="E56" s="25">
        <v>485</v>
      </c>
      <c r="F56" s="13"/>
      <c r="G56" s="7" t="s">
        <v>189</v>
      </c>
      <c r="H56" s="10" t="s">
        <v>48</v>
      </c>
      <c r="I56" s="28">
        <v>12</v>
      </c>
      <c r="J56" s="28">
        <v>49</v>
      </c>
      <c r="K56" s="24">
        <f aca="true" t="shared" si="3" ref="K56:K61">J56/I56*100</f>
        <v>408.3333333333333</v>
      </c>
      <c r="L56" s="28"/>
      <c r="M56" s="24"/>
      <c r="N56" s="5"/>
    </row>
    <row r="57" spans="1:14" ht="50.25" customHeight="1">
      <c r="A57" s="178"/>
      <c r="B57" s="167"/>
      <c r="C57" s="18" t="s">
        <v>81</v>
      </c>
      <c r="D57" s="25">
        <v>2389.1</v>
      </c>
      <c r="E57" s="25">
        <v>2389.1</v>
      </c>
      <c r="F57" s="13"/>
      <c r="G57" s="7" t="s">
        <v>190</v>
      </c>
      <c r="H57" s="10" t="s">
        <v>47</v>
      </c>
      <c r="I57" s="28">
        <v>14</v>
      </c>
      <c r="J57" s="28">
        <v>312</v>
      </c>
      <c r="K57" s="24">
        <f t="shared" si="3"/>
        <v>2228.5714285714284</v>
      </c>
      <c r="L57" s="28"/>
      <c r="M57" s="24"/>
      <c r="N57" s="5"/>
    </row>
    <row r="58" spans="1:14" ht="39.75" customHeight="1">
      <c r="A58" s="134"/>
      <c r="B58" s="127"/>
      <c r="C58" s="81" t="s">
        <v>82</v>
      </c>
      <c r="D58" s="149">
        <v>1023.9</v>
      </c>
      <c r="E58" s="149">
        <v>1023.9</v>
      </c>
      <c r="F58" s="58"/>
      <c r="G58" s="30" t="s">
        <v>191</v>
      </c>
      <c r="H58" s="49" t="s">
        <v>48</v>
      </c>
      <c r="I58" s="84">
        <v>7</v>
      </c>
      <c r="J58" s="31">
        <v>12</v>
      </c>
      <c r="K58" s="54">
        <f t="shared" si="3"/>
        <v>171.42857142857142</v>
      </c>
      <c r="L58" s="31"/>
      <c r="M58" s="54"/>
      <c r="N58" s="5"/>
    </row>
    <row r="59" spans="1:14" ht="27" customHeight="1">
      <c r="A59" s="134"/>
      <c r="B59" s="127"/>
      <c r="C59" s="13"/>
      <c r="D59" s="13"/>
      <c r="E59" s="13"/>
      <c r="F59" s="13"/>
      <c r="G59" s="7" t="s">
        <v>192</v>
      </c>
      <c r="H59" s="10" t="s">
        <v>48</v>
      </c>
      <c r="I59" s="28">
        <v>2</v>
      </c>
      <c r="J59" s="28">
        <v>2</v>
      </c>
      <c r="K59" s="24">
        <f t="shared" si="3"/>
        <v>100</v>
      </c>
      <c r="L59" s="28"/>
      <c r="M59" s="24"/>
      <c r="N59" s="5"/>
    </row>
    <row r="60" spans="1:14" ht="53.25" customHeight="1">
      <c r="A60" s="134"/>
      <c r="B60" s="127"/>
      <c r="C60" s="13"/>
      <c r="D60" s="13"/>
      <c r="E60" s="13"/>
      <c r="F60" s="13"/>
      <c r="G60" s="7" t="s">
        <v>193</v>
      </c>
      <c r="H60" s="10" t="s">
        <v>48</v>
      </c>
      <c r="I60" s="28">
        <v>6</v>
      </c>
      <c r="J60" s="28">
        <v>17</v>
      </c>
      <c r="K60" s="24">
        <f t="shared" si="3"/>
        <v>283.33333333333337</v>
      </c>
      <c r="L60" s="28"/>
      <c r="M60" s="24"/>
      <c r="N60" s="5"/>
    </row>
    <row r="61" spans="1:14" ht="68.25" customHeight="1">
      <c r="A61" s="134"/>
      <c r="B61" s="127"/>
      <c r="C61" s="13"/>
      <c r="D61" s="13"/>
      <c r="E61" s="13"/>
      <c r="F61" s="13"/>
      <c r="G61" s="7" t="s">
        <v>194</v>
      </c>
      <c r="H61" s="10" t="s">
        <v>47</v>
      </c>
      <c r="I61" s="28">
        <v>30</v>
      </c>
      <c r="J61" s="28">
        <v>30</v>
      </c>
      <c r="K61" s="24">
        <f t="shared" si="3"/>
        <v>100</v>
      </c>
      <c r="L61" s="28"/>
      <c r="M61" s="24"/>
      <c r="N61" s="5"/>
    </row>
    <row r="62" spans="1:14" ht="77.25" customHeight="1">
      <c r="A62" s="134"/>
      <c r="B62" s="127"/>
      <c r="C62" s="13"/>
      <c r="D62" s="13"/>
      <c r="E62" s="13"/>
      <c r="F62" s="13"/>
      <c r="G62" s="7" t="s">
        <v>196</v>
      </c>
      <c r="H62" s="10" t="s">
        <v>45</v>
      </c>
      <c r="I62" s="28" t="s">
        <v>195</v>
      </c>
      <c r="J62" s="28">
        <v>18.9</v>
      </c>
      <c r="K62" s="24">
        <v>270</v>
      </c>
      <c r="L62" s="28"/>
      <c r="M62" s="24"/>
      <c r="N62" s="5"/>
    </row>
    <row r="63" spans="1:14" ht="64.5" customHeight="1">
      <c r="A63" s="135"/>
      <c r="B63" s="128"/>
      <c r="C63" s="13"/>
      <c r="D63" s="13"/>
      <c r="E63" s="13"/>
      <c r="F63" s="13"/>
      <c r="G63" s="7" t="s">
        <v>197</v>
      </c>
      <c r="H63" s="10" t="s">
        <v>45</v>
      </c>
      <c r="I63" s="28" t="s">
        <v>198</v>
      </c>
      <c r="J63" s="28">
        <v>3.1</v>
      </c>
      <c r="K63" s="24">
        <v>34.4</v>
      </c>
      <c r="L63" s="28"/>
      <c r="M63" s="24"/>
      <c r="N63" s="5"/>
    </row>
    <row r="64" spans="1:14" ht="79.5" customHeight="1">
      <c r="A64" s="138"/>
      <c r="B64" s="139"/>
      <c r="C64" s="13"/>
      <c r="D64" s="13"/>
      <c r="E64" s="13"/>
      <c r="F64" s="13"/>
      <c r="G64" s="7" t="s">
        <v>230</v>
      </c>
      <c r="H64" s="10" t="s">
        <v>45</v>
      </c>
      <c r="I64" s="28" t="s">
        <v>199</v>
      </c>
      <c r="J64" s="28">
        <v>97.7</v>
      </c>
      <c r="K64" s="24">
        <v>977</v>
      </c>
      <c r="L64" s="28"/>
      <c r="M64" s="24"/>
      <c r="N64" s="5"/>
    </row>
    <row r="65" spans="1:14" ht="20.25" customHeight="1">
      <c r="A65" s="159" t="s">
        <v>68</v>
      </c>
      <c r="B65" s="160"/>
      <c r="C65" s="160"/>
      <c r="D65" s="160"/>
      <c r="E65" s="160"/>
      <c r="F65" s="160"/>
      <c r="G65" s="160"/>
      <c r="H65" s="160"/>
      <c r="I65" s="160"/>
      <c r="J65" s="160"/>
      <c r="K65" s="160"/>
      <c r="L65" s="160"/>
      <c r="M65" s="161"/>
      <c r="N65" s="5"/>
    </row>
    <row r="66" spans="1:14" ht="39.75" customHeight="1">
      <c r="A66" s="177">
        <v>6</v>
      </c>
      <c r="B66" s="165" t="s">
        <v>183</v>
      </c>
      <c r="C66" s="13" t="s">
        <v>84</v>
      </c>
      <c r="D66" s="117">
        <f>D67+D68</f>
        <v>363.99499999999995</v>
      </c>
      <c r="E66" s="117">
        <f>E67+E68</f>
        <v>273.771</v>
      </c>
      <c r="F66" s="16">
        <f>E66/D66*100</f>
        <v>75.21284633030675</v>
      </c>
      <c r="G66" s="7"/>
      <c r="H66" s="10"/>
      <c r="I66" s="28"/>
      <c r="J66" s="28"/>
      <c r="K66" s="20">
        <f>AVERAGE(K67:K69)</f>
        <v>0</v>
      </c>
      <c r="L66" s="20">
        <f>K66/F66</f>
        <v>0</v>
      </c>
      <c r="M66" s="17"/>
      <c r="N66" s="5"/>
    </row>
    <row r="67" spans="1:14" ht="79.5" customHeight="1">
      <c r="A67" s="178"/>
      <c r="B67" s="166"/>
      <c r="C67" s="18" t="s">
        <v>83</v>
      </c>
      <c r="D67" s="25">
        <v>23.465</v>
      </c>
      <c r="E67" s="25">
        <v>23.465</v>
      </c>
      <c r="F67" s="13"/>
      <c r="G67" s="7" t="s">
        <v>26</v>
      </c>
      <c r="H67" s="10" t="s">
        <v>45</v>
      </c>
      <c r="I67" s="28">
        <v>5</v>
      </c>
      <c r="J67" s="28">
        <v>0</v>
      </c>
      <c r="K67" s="24">
        <f aca="true" t="shared" si="4" ref="K67:K80">J67/I67*100</f>
        <v>0</v>
      </c>
      <c r="L67" s="180" t="s">
        <v>254</v>
      </c>
      <c r="M67" s="24"/>
      <c r="N67" s="5"/>
    </row>
    <row r="68" spans="1:14" ht="80.25" customHeight="1">
      <c r="A68" s="179"/>
      <c r="B68" s="167"/>
      <c r="C68" s="18" t="s">
        <v>82</v>
      </c>
      <c r="D68" s="25">
        <v>340.53</v>
      </c>
      <c r="E68" s="25">
        <v>250.306</v>
      </c>
      <c r="F68" s="13"/>
      <c r="G68" s="7" t="s">
        <v>27</v>
      </c>
      <c r="H68" s="10" t="s">
        <v>45</v>
      </c>
      <c r="I68" s="28">
        <v>7</v>
      </c>
      <c r="J68" s="28">
        <v>0</v>
      </c>
      <c r="K68" s="24">
        <f t="shared" si="4"/>
        <v>0</v>
      </c>
      <c r="L68" s="181"/>
      <c r="M68" s="24"/>
      <c r="N68" s="5"/>
    </row>
    <row r="69" spans="1:14" ht="66" customHeight="1">
      <c r="A69" s="135"/>
      <c r="B69" s="128"/>
      <c r="C69" s="58"/>
      <c r="D69" s="58"/>
      <c r="E69" s="58"/>
      <c r="F69" s="58"/>
      <c r="G69" s="30" t="s">
        <v>28</v>
      </c>
      <c r="H69" s="49" t="s">
        <v>45</v>
      </c>
      <c r="I69" s="31">
        <v>7</v>
      </c>
      <c r="J69" s="31">
        <v>0</v>
      </c>
      <c r="K69" s="54">
        <f t="shared" si="4"/>
        <v>0</v>
      </c>
      <c r="L69" s="30"/>
      <c r="M69" s="54"/>
      <c r="N69" s="5"/>
    </row>
    <row r="70" spans="1:14" ht="41.25" customHeight="1">
      <c r="A70" s="177">
        <v>7</v>
      </c>
      <c r="B70" s="165" t="s">
        <v>184</v>
      </c>
      <c r="C70" s="13" t="s">
        <v>84</v>
      </c>
      <c r="D70" s="117">
        <f>D71</f>
        <v>50</v>
      </c>
      <c r="E70" s="117">
        <f>E71</f>
        <v>50</v>
      </c>
      <c r="F70" s="16">
        <f>E70/D70*100</f>
        <v>100</v>
      </c>
      <c r="G70" s="7"/>
      <c r="H70" s="10"/>
      <c r="I70" s="28"/>
      <c r="J70" s="28"/>
      <c r="K70" s="20">
        <f>AVERAGE(K71:K73)</f>
        <v>111.1111111111111</v>
      </c>
      <c r="L70" s="61">
        <f>K70/F70</f>
        <v>1.111111111111111</v>
      </c>
      <c r="M70" s="17" t="s">
        <v>55</v>
      </c>
      <c r="N70" s="5"/>
    </row>
    <row r="71" spans="1:14" ht="47.25" customHeight="1">
      <c r="A71" s="178"/>
      <c r="B71" s="166"/>
      <c r="C71" s="18" t="s">
        <v>83</v>
      </c>
      <c r="D71" s="25">
        <v>50</v>
      </c>
      <c r="E71" s="25">
        <v>50</v>
      </c>
      <c r="F71" s="13"/>
      <c r="G71" s="7" t="s">
        <v>2</v>
      </c>
      <c r="H71" s="10" t="s">
        <v>47</v>
      </c>
      <c r="I71" s="28">
        <v>1000</v>
      </c>
      <c r="J71" s="28">
        <v>1000</v>
      </c>
      <c r="K71" s="24">
        <f t="shared" si="4"/>
        <v>100</v>
      </c>
      <c r="L71" s="28"/>
      <c r="M71" s="24"/>
      <c r="N71" s="5"/>
    </row>
    <row r="72" spans="1:14" ht="28.5" customHeight="1">
      <c r="A72" s="178"/>
      <c r="B72" s="166"/>
      <c r="C72" s="18"/>
      <c r="D72" s="25"/>
      <c r="E72" s="25"/>
      <c r="F72" s="13"/>
      <c r="G72" s="7" t="s">
        <v>185</v>
      </c>
      <c r="H72" s="10" t="s">
        <v>47</v>
      </c>
      <c r="I72" s="28">
        <v>500</v>
      </c>
      <c r="J72" s="28">
        <v>500</v>
      </c>
      <c r="K72" s="24">
        <f t="shared" si="4"/>
        <v>100</v>
      </c>
      <c r="L72" s="28"/>
      <c r="M72" s="24"/>
      <c r="N72" s="5"/>
    </row>
    <row r="73" spans="1:14" ht="48" customHeight="1">
      <c r="A73" s="179"/>
      <c r="B73" s="167"/>
      <c r="C73" s="18"/>
      <c r="D73" s="25"/>
      <c r="E73" s="25"/>
      <c r="F73" s="13"/>
      <c r="G73" s="7" t="s">
        <v>186</v>
      </c>
      <c r="H73" s="10" t="s">
        <v>54</v>
      </c>
      <c r="I73" s="28">
        <v>300</v>
      </c>
      <c r="J73" s="28">
        <v>400</v>
      </c>
      <c r="K73" s="24">
        <f t="shared" si="4"/>
        <v>133.33333333333331</v>
      </c>
      <c r="L73" s="28"/>
      <c r="M73" s="24"/>
      <c r="N73" s="5"/>
    </row>
    <row r="74" spans="1:14" ht="39" customHeight="1">
      <c r="A74" s="177">
        <v>8</v>
      </c>
      <c r="B74" s="195" t="s">
        <v>34</v>
      </c>
      <c r="C74" s="13" t="s">
        <v>84</v>
      </c>
      <c r="D74" s="117">
        <f>D75+D76</f>
        <v>20</v>
      </c>
      <c r="E74" s="117">
        <f>E75+E76</f>
        <v>20</v>
      </c>
      <c r="F74" s="16">
        <f>E74/D74*100</f>
        <v>100</v>
      </c>
      <c r="G74" s="7"/>
      <c r="H74" s="10"/>
      <c r="I74" s="28"/>
      <c r="J74" s="28"/>
      <c r="K74" s="20">
        <f>AVERAGE(K75:K76)</f>
        <v>5.625</v>
      </c>
      <c r="L74" s="20">
        <f>K74/F74</f>
        <v>0.05625</v>
      </c>
      <c r="M74" s="17" t="s">
        <v>103</v>
      </c>
      <c r="N74" s="5"/>
    </row>
    <row r="75" spans="1:14" ht="67.5" customHeight="1">
      <c r="A75" s="178"/>
      <c r="B75" s="196"/>
      <c r="C75" s="18" t="s">
        <v>83</v>
      </c>
      <c r="D75" s="25">
        <v>20</v>
      </c>
      <c r="E75" s="25">
        <v>20</v>
      </c>
      <c r="F75" s="13"/>
      <c r="G75" s="7" t="s">
        <v>35</v>
      </c>
      <c r="H75" s="10" t="s">
        <v>47</v>
      </c>
      <c r="I75" s="28">
        <v>4000</v>
      </c>
      <c r="J75" s="28">
        <v>450</v>
      </c>
      <c r="K75" s="123">
        <f>J75/I75*100</f>
        <v>11.25</v>
      </c>
      <c r="L75" s="28"/>
      <c r="M75" s="24"/>
      <c r="N75" s="5"/>
    </row>
    <row r="76" spans="1:14" ht="57" customHeight="1">
      <c r="A76" s="179"/>
      <c r="B76" s="197"/>
      <c r="C76" s="13"/>
      <c r="D76" s="13"/>
      <c r="E76" s="13"/>
      <c r="F76" s="13"/>
      <c r="G76" s="7" t="s">
        <v>36</v>
      </c>
      <c r="H76" s="10" t="s">
        <v>54</v>
      </c>
      <c r="I76" s="28">
        <v>20</v>
      </c>
      <c r="J76" s="28">
        <v>0</v>
      </c>
      <c r="K76" s="24">
        <f t="shared" si="4"/>
        <v>0</v>
      </c>
      <c r="L76" s="28"/>
      <c r="M76" s="24"/>
      <c r="N76" s="5"/>
    </row>
    <row r="77" spans="1:14" ht="19.5" customHeight="1">
      <c r="A77" s="159" t="s">
        <v>69</v>
      </c>
      <c r="B77" s="160"/>
      <c r="C77" s="160"/>
      <c r="D77" s="160"/>
      <c r="E77" s="160"/>
      <c r="F77" s="160"/>
      <c r="G77" s="160"/>
      <c r="H77" s="160"/>
      <c r="I77" s="160"/>
      <c r="J77" s="160"/>
      <c r="K77" s="160"/>
      <c r="L77" s="160"/>
      <c r="M77" s="161"/>
      <c r="N77" s="5"/>
    </row>
    <row r="78" spans="1:14" ht="39" customHeight="1">
      <c r="A78" s="177">
        <v>9</v>
      </c>
      <c r="B78" s="165" t="s">
        <v>179</v>
      </c>
      <c r="C78" s="13" t="s">
        <v>84</v>
      </c>
      <c r="D78" s="117">
        <f>D79+D80</f>
        <v>94.626</v>
      </c>
      <c r="E78" s="117">
        <f>E79+E80</f>
        <v>94.626</v>
      </c>
      <c r="F78" s="16">
        <f>E78/D78*100</f>
        <v>100</v>
      </c>
      <c r="G78" s="7"/>
      <c r="H78" s="10"/>
      <c r="I78" s="28"/>
      <c r="J78" s="28"/>
      <c r="K78" s="20">
        <f>AVERAGE(K79:K80)</f>
        <v>100</v>
      </c>
      <c r="L78" s="61">
        <f>K78/F78</f>
        <v>1</v>
      </c>
      <c r="M78" s="17" t="s">
        <v>55</v>
      </c>
      <c r="N78" s="5"/>
    </row>
    <row r="79" spans="1:14" ht="39.75" customHeight="1">
      <c r="A79" s="178"/>
      <c r="B79" s="205"/>
      <c r="C79" s="18" t="s">
        <v>83</v>
      </c>
      <c r="D79" s="25">
        <v>94.626</v>
      </c>
      <c r="E79" s="25">
        <v>94.626</v>
      </c>
      <c r="F79" s="13"/>
      <c r="G79" s="7" t="s">
        <v>29</v>
      </c>
      <c r="H79" s="10" t="s">
        <v>47</v>
      </c>
      <c r="I79" s="28">
        <v>32</v>
      </c>
      <c r="J79" s="28">
        <v>32</v>
      </c>
      <c r="K79" s="24">
        <f t="shared" si="4"/>
        <v>100</v>
      </c>
      <c r="L79" s="28"/>
      <c r="M79" s="24"/>
      <c r="N79" s="5"/>
    </row>
    <row r="80" spans="1:14" ht="41.25" customHeight="1">
      <c r="A80" s="178"/>
      <c r="B80" s="205"/>
      <c r="C80" s="13"/>
      <c r="D80" s="13"/>
      <c r="E80" s="13"/>
      <c r="F80" s="13"/>
      <c r="G80" s="7" t="s">
        <v>30</v>
      </c>
      <c r="H80" s="10" t="s">
        <v>47</v>
      </c>
      <c r="I80" s="28">
        <v>3</v>
      </c>
      <c r="J80" s="28">
        <v>3</v>
      </c>
      <c r="K80" s="24">
        <f t="shared" si="4"/>
        <v>100</v>
      </c>
      <c r="L80" s="28"/>
      <c r="M80" s="24"/>
      <c r="N80" s="5"/>
    </row>
    <row r="81" spans="1:14" ht="19.5" customHeight="1">
      <c r="A81" s="159" t="s">
        <v>70</v>
      </c>
      <c r="B81" s="160"/>
      <c r="C81" s="160"/>
      <c r="D81" s="160"/>
      <c r="E81" s="160"/>
      <c r="F81" s="160"/>
      <c r="G81" s="160"/>
      <c r="H81" s="160"/>
      <c r="I81" s="160"/>
      <c r="J81" s="160"/>
      <c r="K81" s="160"/>
      <c r="L81" s="160"/>
      <c r="M81" s="161"/>
      <c r="N81" s="5"/>
    </row>
    <row r="82" spans="1:14" ht="40.5" customHeight="1">
      <c r="A82" s="177">
        <v>10</v>
      </c>
      <c r="B82" s="165" t="s">
        <v>178</v>
      </c>
      <c r="C82" s="13" t="s">
        <v>84</v>
      </c>
      <c r="D82" s="117">
        <f>D83+D84</f>
        <v>780</v>
      </c>
      <c r="E82" s="117">
        <f>E83+E84</f>
        <v>780</v>
      </c>
      <c r="F82" s="16">
        <f>E82/D82*100</f>
        <v>100</v>
      </c>
      <c r="G82" s="7"/>
      <c r="H82" s="10"/>
      <c r="I82" s="28"/>
      <c r="J82" s="28"/>
      <c r="K82" s="20">
        <f>AVERAGE(K83:K84)</f>
        <v>105.01618122977347</v>
      </c>
      <c r="L82" s="20">
        <f>K82/F82</f>
        <v>1.0501618122977348</v>
      </c>
      <c r="M82" s="17" t="s">
        <v>55</v>
      </c>
      <c r="N82" s="5"/>
    </row>
    <row r="83" spans="1:14" ht="42.75" customHeight="1">
      <c r="A83" s="179"/>
      <c r="B83" s="167"/>
      <c r="C83" s="18" t="s">
        <v>83</v>
      </c>
      <c r="D83" s="25">
        <v>780</v>
      </c>
      <c r="E83" s="25">
        <v>780</v>
      </c>
      <c r="F83" s="13"/>
      <c r="G83" s="46" t="s">
        <v>5</v>
      </c>
      <c r="H83" s="10" t="s">
        <v>71</v>
      </c>
      <c r="I83" s="28">
        <v>120</v>
      </c>
      <c r="J83" s="28">
        <v>120</v>
      </c>
      <c r="K83" s="24">
        <f>J83/I83*100</f>
        <v>100</v>
      </c>
      <c r="L83" s="28"/>
      <c r="M83" s="24"/>
      <c r="N83" s="5"/>
    </row>
    <row r="84" spans="1:14" ht="33.75" customHeight="1">
      <c r="A84" s="135"/>
      <c r="B84" s="128"/>
      <c r="C84" s="58"/>
      <c r="D84" s="58"/>
      <c r="E84" s="58"/>
      <c r="F84" s="58"/>
      <c r="G84" s="30" t="s">
        <v>33</v>
      </c>
      <c r="H84" s="30" t="s">
        <v>64</v>
      </c>
      <c r="I84" s="31">
        <v>1236</v>
      </c>
      <c r="J84" s="31">
        <v>1360</v>
      </c>
      <c r="K84" s="54">
        <f>J84/I84*100</f>
        <v>110.03236245954693</v>
      </c>
      <c r="L84" s="31"/>
      <c r="M84" s="54"/>
      <c r="N84" s="5"/>
    </row>
    <row r="85" spans="1:14" ht="18" customHeight="1">
      <c r="A85" s="159" t="s">
        <v>72</v>
      </c>
      <c r="B85" s="160"/>
      <c r="C85" s="160"/>
      <c r="D85" s="160"/>
      <c r="E85" s="160"/>
      <c r="F85" s="160"/>
      <c r="G85" s="160"/>
      <c r="H85" s="160"/>
      <c r="I85" s="160"/>
      <c r="J85" s="160"/>
      <c r="K85" s="160"/>
      <c r="L85" s="160"/>
      <c r="M85" s="161"/>
      <c r="N85" s="5"/>
    </row>
    <row r="86" spans="1:14" ht="39.75" customHeight="1">
      <c r="A86" s="177">
        <v>11</v>
      </c>
      <c r="B86" s="165" t="s">
        <v>157</v>
      </c>
      <c r="C86" s="13" t="s">
        <v>84</v>
      </c>
      <c r="D86" s="117">
        <f>D87</f>
        <v>60</v>
      </c>
      <c r="E86" s="117">
        <f>E87</f>
        <v>60</v>
      </c>
      <c r="F86" s="16">
        <f>E86/D86*100</f>
        <v>100</v>
      </c>
      <c r="G86" s="7"/>
      <c r="H86" s="10"/>
      <c r="I86" s="28"/>
      <c r="J86" s="28"/>
      <c r="K86" s="20">
        <f>AVERAGE(K87:K87)</f>
        <v>100</v>
      </c>
      <c r="L86" s="20">
        <f>K86/F86</f>
        <v>1</v>
      </c>
      <c r="M86" s="17" t="s">
        <v>55</v>
      </c>
      <c r="N86" s="5"/>
    </row>
    <row r="87" spans="1:14" ht="52.5" customHeight="1">
      <c r="A87" s="178"/>
      <c r="B87" s="166"/>
      <c r="C87" s="18" t="s">
        <v>83</v>
      </c>
      <c r="D87" s="25">
        <v>60</v>
      </c>
      <c r="E87" s="25">
        <v>60</v>
      </c>
      <c r="F87" s="13"/>
      <c r="G87" s="47" t="s">
        <v>158</v>
      </c>
      <c r="H87" s="10" t="s">
        <v>48</v>
      </c>
      <c r="I87" s="10">
        <v>2</v>
      </c>
      <c r="J87" s="28">
        <v>2</v>
      </c>
      <c r="K87" s="24">
        <f>J87/I87*100</f>
        <v>100</v>
      </c>
      <c r="L87" s="28"/>
      <c r="M87" s="24"/>
      <c r="N87" s="5"/>
    </row>
    <row r="88" spans="1:14" ht="40.5" customHeight="1">
      <c r="A88" s="177">
        <v>12</v>
      </c>
      <c r="B88" s="165" t="s">
        <v>155</v>
      </c>
      <c r="C88" s="13" t="s">
        <v>84</v>
      </c>
      <c r="D88" s="117">
        <f>D89</f>
        <v>65</v>
      </c>
      <c r="E88" s="117">
        <f>E89</f>
        <v>65</v>
      </c>
      <c r="F88" s="16">
        <f>E88/D88*100</f>
        <v>100</v>
      </c>
      <c r="G88" s="7"/>
      <c r="H88" s="7"/>
      <c r="I88" s="28"/>
      <c r="J88" s="28"/>
      <c r="K88" s="20">
        <f>AVERAGE(K89:K89)</f>
        <v>100</v>
      </c>
      <c r="L88" s="20">
        <f>K88/F88</f>
        <v>1</v>
      </c>
      <c r="M88" s="17" t="s">
        <v>55</v>
      </c>
      <c r="N88" s="5"/>
    </row>
    <row r="89" spans="1:14" ht="60.75" customHeight="1">
      <c r="A89" s="178"/>
      <c r="B89" s="166"/>
      <c r="C89" s="18" t="s">
        <v>83</v>
      </c>
      <c r="D89" s="25">
        <v>65</v>
      </c>
      <c r="E89" s="25">
        <v>65</v>
      </c>
      <c r="F89" s="16"/>
      <c r="G89" s="47" t="s">
        <v>156</v>
      </c>
      <c r="H89" s="10" t="s">
        <v>48</v>
      </c>
      <c r="I89" s="28">
        <v>1</v>
      </c>
      <c r="J89" s="28">
        <v>1</v>
      </c>
      <c r="K89" s="24">
        <f>J89/I89*100</f>
        <v>100</v>
      </c>
      <c r="L89" s="20"/>
      <c r="M89" s="17"/>
      <c r="N89" s="5"/>
    </row>
    <row r="90" spans="1:14" ht="19.5" customHeight="1">
      <c r="A90" s="159" t="s">
        <v>73</v>
      </c>
      <c r="B90" s="160"/>
      <c r="C90" s="160"/>
      <c r="D90" s="160"/>
      <c r="E90" s="160"/>
      <c r="F90" s="160"/>
      <c r="G90" s="160"/>
      <c r="H90" s="160"/>
      <c r="I90" s="160"/>
      <c r="J90" s="160"/>
      <c r="K90" s="160"/>
      <c r="L90" s="160"/>
      <c r="M90" s="161"/>
      <c r="N90" s="5"/>
    </row>
    <row r="91" spans="1:14" ht="41.25" customHeight="1">
      <c r="A91" s="190">
        <v>13</v>
      </c>
      <c r="B91" s="165" t="s">
        <v>159</v>
      </c>
      <c r="C91" s="13" t="s">
        <v>84</v>
      </c>
      <c r="D91" s="117">
        <f>D92+D93</f>
        <v>29.924</v>
      </c>
      <c r="E91" s="117">
        <f>E92+E93</f>
        <v>29.924</v>
      </c>
      <c r="F91" s="16">
        <f>E91/D91*100</f>
        <v>100</v>
      </c>
      <c r="G91" s="7"/>
      <c r="H91" s="7"/>
      <c r="I91" s="28"/>
      <c r="J91" s="28"/>
      <c r="K91" s="20">
        <f>AVERAGE(K92:K95)</f>
        <v>7466.666666666666</v>
      </c>
      <c r="L91" s="61">
        <f>K91/F91</f>
        <v>74.66666666666666</v>
      </c>
      <c r="M91" s="115" t="s">
        <v>58</v>
      </c>
      <c r="N91" s="5"/>
    </row>
    <row r="92" spans="1:14" ht="80.25" customHeight="1">
      <c r="A92" s="191"/>
      <c r="B92" s="166"/>
      <c r="C92" s="18" t="s">
        <v>83</v>
      </c>
      <c r="D92" s="25">
        <v>29.924</v>
      </c>
      <c r="E92" s="25">
        <v>29.924</v>
      </c>
      <c r="F92" s="13"/>
      <c r="G92" s="7" t="s">
        <v>160</v>
      </c>
      <c r="H92" s="10" t="s">
        <v>47</v>
      </c>
      <c r="I92" s="28">
        <v>4000</v>
      </c>
      <c r="J92" s="28">
        <v>4000</v>
      </c>
      <c r="K92" s="24">
        <f>J92/I92*100</f>
        <v>100</v>
      </c>
      <c r="L92" s="28"/>
      <c r="M92" s="24"/>
      <c r="N92" s="5"/>
    </row>
    <row r="93" spans="1:14" ht="93" customHeight="1">
      <c r="A93" s="191"/>
      <c r="B93" s="166"/>
      <c r="C93" s="13"/>
      <c r="D93" s="13"/>
      <c r="E93" s="13"/>
      <c r="F93" s="13"/>
      <c r="G93" s="7" t="s">
        <v>37</v>
      </c>
      <c r="H93" s="10" t="s">
        <v>45</v>
      </c>
      <c r="I93" s="28">
        <v>13</v>
      </c>
      <c r="J93" s="28">
        <v>13</v>
      </c>
      <c r="K93" s="24">
        <f>J93/I93*100</f>
        <v>100</v>
      </c>
      <c r="L93" s="28"/>
      <c r="M93" s="24"/>
      <c r="N93" s="5"/>
    </row>
    <row r="94" spans="1:14" ht="66" customHeight="1">
      <c r="A94" s="191"/>
      <c r="B94" s="166"/>
      <c r="C94" s="13"/>
      <c r="D94" s="13"/>
      <c r="E94" s="13"/>
      <c r="F94" s="13"/>
      <c r="G94" s="120" t="s">
        <v>38</v>
      </c>
      <c r="H94" s="121" t="s">
        <v>54</v>
      </c>
      <c r="I94" s="122">
        <v>15</v>
      </c>
      <c r="J94" s="122">
        <v>2800</v>
      </c>
      <c r="K94" s="123">
        <f>J94/I94*100</f>
        <v>18666.666666666664</v>
      </c>
      <c r="L94" s="28"/>
      <c r="M94" s="24"/>
      <c r="N94" s="5"/>
    </row>
    <row r="95" spans="1:14" ht="53.25" customHeight="1">
      <c r="A95" s="192"/>
      <c r="B95" s="167"/>
      <c r="C95" s="13"/>
      <c r="D95" s="13"/>
      <c r="E95" s="13"/>
      <c r="F95" s="13"/>
      <c r="G95" s="120" t="s">
        <v>161</v>
      </c>
      <c r="H95" s="121" t="s">
        <v>54</v>
      </c>
      <c r="I95" s="122">
        <v>10</v>
      </c>
      <c r="J95" s="122">
        <v>1100</v>
      </c>
      <c r="K95" s="123">
        <f>J95/I95*100</f>
        <v>11000</v>
      </c>
      <c r="L95" s="28"/>
      <c r="M95" s="24"/>
      <c r="N95" s="5"/>
    </row>
    <row r="96" spans="1:14" ht="21.75" customHeight="1">
      <c r="A96" s="159" t="s">
        <v>171</v>
      </c>
      <c r="B96" s="160"/>
      <c r="C96" s="160"/>
      <c r="D96" s="160"/>
      <c r="E96" s="160"/>
      <c r="F96" s="160"/>
      <c r="G96" s="160"/>
      <c r="H96" s="160"/>
      <c r="I96" s="160"/>
      <c r="J96" s="160"/>
      <c r="K96" s="160"/>
      <c r="L96" s="160"/>
      <c r="M96" s="161"/>
      <c r="N96" s="5"/>
    </row>
    <row r="97" spans="1:14" ht="46.5" customHeight="1">
      <c r="A97" s="217">
        <v>14</v>
      </c>
      <c r="B97" s="165" t="s">
        <v>170</v>
      </c>
      <c r="C97" s="13" t="s">
        <v>84</v>
      </c>
      <c r="D97" s="117">
        <f>D98+D99</f>
        <v>60</v>
      </c>
      <c r="E97" s="117">
        <f>E98+E99</f>
        <v>58.581</v>
      </c>
      <c r="F97" s="16">
        <f>E97/D97*100</f>
        <v>97.635</v>
      </c>
      <c r="G97" s="15"/>
      <c r="H97" s="15"/>
      <c r="I97" s="15"/>
      <c r="J97" s="15"/>
      <c r="K97" s="20">
        <f>AVERAGE(K98:K100)</f>
        <v>716.5873015873016</v>
      </c>
      <c r="L97" s="61">
        <f>K97/F97</f>
        <v>7.339451032798705</v>
      </c>
      <c r="M97" s="115" t="s">
        <v>58</v>
      </c>
      <c r="N97" s="5"/>
    </row>
    <row r="98" spans="1:14" ht="53.25" customHeight="1">
      <c r="A98" s="218"/>
      <c r="B98" s="166"/>
      <c r="C98" s="18" t="s">
        <v>83</v>
      </c>
      <c r="D98" s="25">
        <v>60</v>
      </c>
      <c r="E98" s="25">
        <v>58.581</v>
      </c>
      <c r="F98" s="13"/>
      <c r="G98" s="97" t="s">
        <v>172</v>
      </c>
      <c r="H98" s="10" t="s">
        <v>45</v>
      </c>
      <c r="I98" s="122">
        <v>0.4</v>
      </c>
      <c r="J98" s="122">
        <v>0.021</v>
      </c>
      <c r="K98" s="123">
        <f>I98/J98*100</f>
        <v>1904.7619047619048</v>
      </c>
      <c r="L98" s="28"/>
      <c r="M98" s="24"/>
      <c r="N98" s="5"/>
    </row>
    <row r="99" spans="1:14" ht="53.25" customHeight="1">
      <c r="A99" s="218"/>
      <c r="B99" s="166"/>
      <c r="C99" s="18"/>
      <c r="D99" s="25"/>
      <c r="E99" s="25"/>
      <c r="F99" s="13"/>
      <c r="G99" s="97" t="s">
        <v>173</v>
      </c>
      <c r="H99" s="10" t="s">
        <v>45</v>
      </c>
      <c r="I99" s="28" t="s">
        <v>174</v>
      </c>
      <c r="J99" s="28">
        <v>0</v>
      </c>
      <c r="K99" s="24">
        <v>100</v>
      </c>
      <c r="L99" s="28"/>
      <c r="M99" s="24"/>
      <c r="N99" s="5"/>
    </row>
    <row r="100" spans="1:14" ht="54" customHeight="1">
      <c r="A100" s="219"/>
      <c r="B100" s="167"/>
      <c r="C100" s="13"/>
      <c r="D100" s="13"/>
      <c r="E100" s="13"/>
      <c r="F100" s="13"/>
      <c r="G100" s="7" t="s">
        <v>175</v>
      </c>
      <c r="H100" s="10" t="s">
        <v>47</v>
      </c>
      <c r="I100" s="28">
        <v>20</v>
      </c>
      <c r="J100" s="28">
        <v>29</v>
      </c>
      <c r="K100" s="24">
        <f>J100/I100*100</f>
        <v>145</v>
      </c>
      <c r="L100" s="28"/>
      <c r="M100" s="24"/>
      <c r="N100" s="5"/>
    </row>
    <row r="101" spans="1:14" ht="18" customHeight="1">
      <c r="A101" s="159" t="s">
        <v>60</v>
      </c>
      <c r="B101" s="160"/>
      <c r="C101" s="160"/>
      <c r="D101" s="160"/>
      <c r="E101" s="160"/>
      <c r="F101" s="160"/>
      <c r="G101" s="160"/>
      <c r="H101" s="160"/>
      <c r="I101" s="160"/>
      <c r="J101" s="160"/>
      <c r="K101" s="160"/>
      <c r="L101" s="160"/>
      <c r="M101" s="161"/>
      <c r="N101" s="5"/>
    </row>
    <row r="102" spans="1:14" ht="42" customHeight="1">
      <c r="A102" s="177">
        <v>15</v>
      </c>
      <c r="B102" s="231" t="s">
        <v>200</v>
      </c>
      <c r="C102" s="13" t="s">
        <v>84</v>
      </c>
      <c r="D102" s="118">
        <f>D103+D104+D105</f>
        <v>8805.682</v>
      </c>
      <c r="E102" s="99">
        <f>E103+E104+E105</f>
        <v>8413.626</v>
      </c>
      <c r="F102" s="23">
        <f>E102/D102*100</f>
        <v>95.54769295552575</v>
      </c>
      <c r="G102" s="70"/>
      <c r="H102" s="71"/>
      <c r="I102" s="71"/>
      <c r="J102" s="71"/>
      <c r="K102" s="48">
        <f>(K106+K110)/2</f>
        <v>113.39788014675906</v>
      </c>
      <c r="L102" s="61">
        <f>K102/F102</f>
        <v>1.186819656645629</v>
      </c>
      <c r="M102" s="115" t="s">
        <v>55</v>
      </c>
      <c r="N102" s="3"/>
    </row>
    <row r="103" spans="1:14" ht="32.25" customHeight="1">
      <c r="A103" s="178"/>
      <c r="B103" s="231"/>
      <c r="C103" s="18" t="s">
        <v>83</v>
      </c>
      <c r="D103" s="72">
        <f>D107+D111</f>
        <v>3862.532</v>
      </c>
      <c r="E103" s="73">
        <f>E107+E111</f>
        <v>3470.476</v>
      </c>
      <c r="F103" s="74"/>
      <c r="G103" s="75"/>
      <c r="H103" s="76"/>
      <c r="I103" s="76"/>
      <c r="J103" s="76"/>
      <c r="K103" s="77"/>
      <c r="L103" s="33"/>
      <c r="M103" s="20"/>
      <c r="N103" s="3"/>
    </row>
    <row r="104" spans="1:14" ht="60" customHeight="1">
      <c r="A104" s="178"/>
      <c r="B104" s="231"/>
      <c r="C104" s="18" t="s">
        <v>81</v>
      </c>
      <c r="D104" s="72">
        <f>D108</f>
        <v>2637.445</v>
      </c>
      <c r="E104" s="72">
        <f>E108</f>
        <v>2637.445</v>
      </c>
      <c r="F104" s="74"/>
      <c r="G104" s="75"/>
      <c r="H104" s="76"/>
      <c r="I104" s="76"/>
      <c r="J104" s="76"/>
      <c r="K104" s="77"/>
      <c r="L104" s="33"/>
      <c r="M104" s="20"/>
      <c r="N104" s="3"/>
    </row>
    <row r="105" spans="1:14" ht="47.25" customHeight="1">
      <c r="A105" s="179"/>
      <c r="B105" s="232"/>
      <c r="C105" s="18" t="s">
        <v>82</v>
      </c>
      <c r="D105" s="73">
        <f>D109+D112</f>
        <v>2305.705</v>
      </c>
      <c r="E105" s="73">
        <f>E109+E112</f>
        <v>2305.705</v>
      </c>
      <c r="F105" s="74"/>
      <c r="G105" s="75"/>
      <c r="H105" s="76"/>
      <c r="I105" s="76"/>
      <c r="J105" s="76"/>
      <c r="K105" s="77"/>
      <c r="L105" s="33"/>
      <c r="M105" s="20"/>
      <c r="N105" s="3"/>
    </row>
    <row r="106" spans="1:14" ht="29.25" customHeight="1">
      <c r="A106" s="168" t="s">
        <v>242</v>
      </c>
      <c r="B106" s="211" t="s">
        <v>61</v>
      </c>
      <c r="C106" s="57" t="s">
        <v>102</v>
      </c>
      <c r="D106" s="116">
        <f>D107+D108+D109</f>
        <v>8445.95</v>
      </c>
      <c r="E106" s="15">
        <f>E107+E108+E109</f>
        <v>8053.894</v>
      </c>
      <c r="F106" s="16">
        <f>E106/D106*100</f>
        <v>95.35805918813158</v>
      </c>
      <c r="G106" s="78"/>
      <c r="H106" s="79"/>
      <c r="I106" s="79"/>
      <c r="J106" s="79"/>
      <c r="K106" s="20">
        <f>AVERAGE(K107:K109)</f>
        <v>100</v>
      </c>
      <c r="L106" s="20">
        <f>K106/F106</f>
        <v>1.0486790613335613</v>
      </c>
      <c r="M106" s="17" t="s">
        <v>55</v>
      </c>
      <c r="N106" s="3"/>
    </row>
    <row r="107" spans="1:14" ht="56.25" customHeight="1">
      <c r="A107" s="169"/>
      <c r="B107" s="212"/>
      <c r="C107" s="18" t="s">
        <v>83</v>
      </c>
      <c r="D107" s="25">
        <v>3502.8</v>
      </c>
      <c r="E107" s="49">
        <v>3110.744</v>
      </c>
      <c r="F107" s="15"/>
      <c r="G107" s="78" t="s">
        <v>17</v>
      </c>
      <c r="H107" s="79" t="s">
        <v>49</v>
      </c>
      <c r="I107" s="37">
        <v>11</v>
      </c>
      <c r="J107" s="80" t="s">
        <v>226</v>
      </c>
      <c r="K107" s="24">
        <f>J107/I107*100</f>
        <v>100</v>
      </c>
      <c r="L107" s="80"/>
      <c r="M107" s="24"/>
      <c r="N107" s="3"/>
    </row>
    <row r="108" spans="1:14" ht="64.5" customHeight="1">
      <c r="A108" s="169"/>
      <c r="B108" s="212"/>
      <c r="C108" s="81" t="s">
        <v>81</v>
      </c>
      <c r="D108" s="49">
        <v>2637.445</v>
      </c>
      <c r="E108" s="49">
        <v>2637.445</v>
      </c>
      <c r="F108" s="14"/>
      <c r="G108" s="82" t="s">
        <v>59</v>
      </c>
      <c r="H108" s="83" t="s">
        <v>49</v>
      </c>
      <c r="I108" s="84">
        <v>11</v>
      </c>
      <c r="J108" s="85" t="s">
        <v>226</v>
      </c>
      <c r="K108" s="54">
        <f>J108/I108*100</f>
        <v>100</v>
      </c>
      <c r="L108" s="85"/>
      <c r="M108" s="54"/>
      <c r="N108" s="3"/>
    </row>
    <row r="109" spans="1:14" ht="48" customHeight="1">
      <c r="A109" s="170"/>
      <c r="B109" s="213"/>
      <c r="C109" s="18" t="s">
        <v>82</v>
      </c>
      <c r="D109" s="10">
        <v>2305.705</v>
      </c>
      <c r="E109" s="10">
        <v>2305.705</v>
      </c>
      <c r="F109" s="15"/>
      <c r="G109" s="78"/>
      <c r="H109" s="79"/>
      <c r="I109" s="86"/>
      <c r="J109" s="79"/>
      <c r="K109" s="54"/>
      <c r="L109" s="80"/>
      <c r="M109" s="24"/>
      <c r="N109" s="3"/>
    </row>
    <row r="110" spans="1:14" ht="30" customHeight="1">
      <c r="A110" s="168" t="s">
        <v>243</v>
      </c>
      <c r="B110" s="211" t="s">
        <v>106</v>
      </c>
      <c r="C110" s="57" t="s">
        <v>102</v>
      </c>
      <c r="D110" s="116">
        <f>D111+D112</f>
        <v>359.732</v>
      </c>
      <c r="E110" s="116">
        <f>E111+E112</f>
        <v>359.732</v>
      </c>
      <c r="F110" s="16">
        <f>E110/D110*100</f>
        <v>100</v>
      </c>
      <c r="G110" s="7"/>
      <c r="H110" s="86"/>
      <c r="I110" s="86"/>
      <c r="J110" s="86"/>
      <c r="K110" s="20">
        <f>AVERAGE(K111:K112)</f>
        <v>126.79576029351813</v>
      </c>
      <c r="L110" s="20">
        <f>K110/F110</f>
        <v>1.2679576029351813</v>
      </c>
      <c r="M110" s="17" t="s">
        <v>55</v>
      </c>
      <c r="N110" s="3"/>
    </row>
    <row r="111" spans="1:14" ht="72.75" customHeight="1">
      <c r="A111" s="169"/>
      <c r="B111" s="212"/>
      <c r="C111" s="18" t="s">
        <v>83</v>
      </c>
      <c r="D111" s="21">
        <v>359.732</v>
      </c>
      <c r="E111" s="21">
        <v>359.732</v>
      </c>
      <c r="F111" s="87"/>
      <c r="G111" s="7" t="s">
        <v>107</v>
      </c>
      <c r="H111" s="83" t="s">
        <v>49</v>
      </c>
      <c r="I111" s="37">
        <v>3</v>
      </c>
      <c r="J111" s="37">
        <v>3</v>
      </c>
      <c r="K111" s="24">
        <f>J111/I111*100</f>
        <v>100</v>
      </c>
      <c r="L111" s="37"/>
      <c r="M111" s="88"/>
      <c r="N111" s="3"/>
    </row>
    <row r="112" spans="1:14" ht="52.5" customHeight="1">
      <c r="A112" s="170"/>
      <c r="B112" s="213"/>
      <c r="C112" s="18"/>
      <c r="D112" s="21"/>
      <c r="E112" s="21"/>
      <c r="F112" s="87"/>
      <c r="G112" s="78" t="s">
        <v>108</v>
      </c>
      <c r="H112" s="79" t="s">
        <v>109</v>
      </c>
      <c r="I112" s="86" t="s">
        <v>201</v>
      </c>
      <c r="J112" s="86" t="s">
        <v>227</v>
      </c>
      <c r="K112" s="54">
        <f>J112/I112*100</f>
        <v>153.59152058703626</v>
      </c>
      <c r="L112" s="37"/>
      <c r="M112" s="88"/>
      <c r="N112" s="3"/>
    </row>
    <row r="113" spans="1:14" ht="42.75" customHeight="1">
      <c r="A113" s="168" t="s">
        <v>31</v>
      </c>
      <c r="B113" s="165" t="s">
        <v>18</v>
      </c>
      <c r="C113" s="13" t="s">
        <v>84</v>
      </c>
      <c r="D113" s="117">
        <f>D114</f>
        <v>659.39</v>
      </c>
      <c r="E113" s="117">
        <f>E114</f>
        <v>623.74</v>
      </c>
      <c r="F113" s="16">
        <f>E113/D113*100</f>
        <v>94.59348792065394</v>
      </c>
      <c r="G113" s="30"/>
      <c r="H113" s="30"/>
      <c r="I113" s="30"/>
      <c r="J113" s="30"/>
      <c r="K113" s="20">
        <f>AVERAGE(K114:K124)</f>
        <v>98.18181818181819</v>
      </c>
      <c r="L113" s="20">
        <f>K113/F113</f>
        <v>1.0379342208437665</v>
      </c>
      <c r="M113" s="17" t="s">
        <v>55</v>
      </c>
      <c r="N113" s="3"/>
    </row>
    <row r="114" spans="1:14" ht="30" customHeight="1">
      <c r="A114" s="169"/>
      <c r="B114" s="166"/>
      <c r="C114" s="18" t="s">
        <v>83</v>
      </c>
      <c r="D114" s="25">
        <v>659.39</v>
      </c>
      <c r="E114" s="25">
        <v>623.74</v>
      </c>
      <c r="F114" s="13"/>
      <c r="G114" s="7" t="s">
        <v>119</v>
      </c>
      <c r="H114" s="10" t="s">
        <v>48</v>
      </c>
      <c r="I114" s="28">
        <v>1</v>
      </c>
      <c r="J114" s="28">
        <v>1</v>
      </c>
      <c r="K114" s="24">
        <f aca="true" t="shared" si="5" ref="K114:K122">J114/I114*100</f>
        <v>100</v>
      </c>
      <c r="L114" s="28"/>
      <c r="M114" s="24"/>
      <c r="N114" s="3"/>
    </row>
    <row r="115" spans="1:14" ht="13.5" customHeight="1">
      <c r="A115" s="169"/>
      <c r="B115" s="166"/>
      <c r="C115" s="13"/>
      <c r="D115" s="13"/>
      <c r="E115" s="13"/>
      <c r="F115" s="13"/>
      <c r="G115" s="89" t="s">
        <v>120</v>
      </c>
      <c r="H115" s="10" t="s">
        <v>52</v>
      </c>
      <c r="I115" s="32">
        <v>230</v>
      </c>
      <c r="J115" s="32">
        <v>184</v>
      </c>
      <c r="K115" s="24">
        <f t="shared" si="5"/>
        <v>80</v>
      </c>
      <c r="L115" s="28"/>
      <c r="M115" s="24"/>
      <c r="N115" s="3"/>
    </row>
    <row r="116" spans="1:14" ht="27" customHeight="1">
      <c r="A116" s="169"/>
      <c r="B116" s="166"/>
      <c r="C116" s="13"/>
      <c r="D116" s="13"/>
      <c r="E116" s="13"/>
      <c r="F116" s="13"/>
      <c r="G116" s="7" t="s">
        <v>121</v>
      </c>
      <c r="H116" s="10" t="s">
        <v>48</v>
      </c>
      <c r="I116" s="32">
        <v>8</v>
      </c>
      <c r="J116" s="32">
        <v>8</v>
      </c>
      <c r="K116" s="24">
        <f t="shared" si="5"/>
        <v>100</v>
      </c>
      <c r="L116" s="28"/>
      <c r="M116" s="24"/>
      <c r="N116" s="3"/>
    </row>
    <row r="117" spans="1:14" ht="24" customHeight="1">
      <c r="A117" s="169"/>
      <c r="B117" s="166"/>
      <c r="C117" s="13"/>
      <c r="D117" s="13"/>
      <c r="E117" s="13"/>
      <c r="F117" s="13"/>
      <c r="G117" s="7" t="s">
        <v>112</v>
      </c>
      <c r="H117" s="10" t="s">
        <v>48</v>
      </c>
      <c r="I117" s="32">
        <v>90</v>
      </c>
      <c r="J117" s="28">
        <v>90</v>
      </c>
      <c r="K117" s="24">
        <f t="shared" si="5"/>
        <v>100</v>
      </c>
      <c r="L117" s="28"/>
      <c r="M117" s="24"/>
      <c r="N117" s="3"/>
    </row>
    <row r="118" spans="1:14" ht="52.5" customHeight="1">
      <c r="A118" s="169"/>
      <c r="B118" s="166"/>
      <c r="C118" s="13"/>
      <c r="D118" s="13"/>
      <c r="E118" s="13"/>
      <c r="F118" s="13"/>
      <c r="G118" s="7" t="s">
        <v>134</v>
      </c>
      <c r="H118" s="10" t="s">
        <v>48</v>
      </c>
      <c r="I118" s="32">
        <v>1</v>
      </c>
      <c r="J118" s="28">
        <v>1</v>
      </c>
      <c r="K118" s="24">
        <f t="shared" si="5"/>
        <v>100</v>
      </c>
      <c r="L118" s="28"/>
      <c r="M118" s="24"/>
      <c r="N118" s="3"/>
    </row>
    <row r="119" spans="1:14" ht="25.5" customHeight="1">
      <c r="A119" s="169"/>
      <c r="B119" s="166"/>
      <c r="C119" s="13"/>
      <c r="D119" s="13"/>
      <c r="E119" s="13"/>
      <c r="F119" s="13"/>
      <c r="G119" s="7" t="s">
        <v>122</v>
      </c>
      <c r="H119" s="10" t="s">
        <v>48</v>
      </c>
      <c r="I119" s="32">
        <v>1</v>
      </c>
      <c r="J119" s="28">
        <v>1</v>
      </c>
      <c r="K119" s="24">
        <f t="shared" si="5"/>
        <v>100</v>
      </c>
      <c r="L119" s="28"/>
      <c r="M119" s="24"/>
      <c r="N119" s="3"/>
    </row>
    <row r="120" spans="1:14" ht="29.25" customHeight="1">
      <c r="A120" s="169"/>
      <c r="B120" s="166"/>
      <c r="C120" s="13"/>
      <c r="D120" s="13"/>
      <c r="E120" s="13"/>
      <c r="F120" s="13"/>
      <c r="G120" s="7" t="s">
        <v>135</v>
      </c>
      <c r="H120" s="10" t="s">
        <v>48</v>
      </c>
      <c r="I120" s="32">
        <v>1</v>
      </c>
      <c r="J120" s="28">
        <v>1</v>
      </c>
      <c r="K120" s="24">
        <f>J120/I120*100</f>
        <v>100</v>
      </c>
      <c r="L120" s="28"/>
      <c r="M120" s="24"/>
      <c r="N120" s="3"/>
    </row>
    <row r="121" spans="1:14" ht="27.75" customHeight="1">
      <c r="A121" s="169"/>
      <c r="B121" s="166"/>
      <c r="C121" s="13"/>
      <c r="D121" s="13"/>
      <c r="E121" s="13"/>
      <c r="F121" s="13"/>
      <c r="G121" s="7" t="s">
        <v>133</v>
      </c>
      <c r="H121" s="10" t="s">
        <v>48</v>
      </c>
      <c r="I121" s="32">
        <v>1</v>
      </c>
      <c r="J121" s="28">
        <v>1</v>
      </c>
      <c r="K121" s="24">
        <f>J121/I121*100</f>
        <v>100</v>
      </c>
      <c r="L121" s="28"/>
      <c r="M121" s="24"/>
      <c r="N121" s="3"/>
    </row>
    <row r="122" spans="1:14" ht="28.5" customHeight="1">
      <c r="A122" s="169"/>
      <c r="B122" s="166"/>
      <c r="C122" s="13"/>
      <c r="D122" s="13"/>
      <c r="E122" s="13"/>
      <c r="F122" s="13"/>
      <c r="G122" s="7" t="s">
        <v>113</v>
      </c>
      <c r="H122" s="10" t="s">
        <v>48</v>
      </c>
      <c r="I122" s="32">
        <v>1</v>
      </c>
      <c r="J122" s="28">
        <v>1</v>
      </c>
      <c r="K122" s="24">
        <f t="shared" si="5"/>
        <v>100</v>
      </c>
      <c r="L122" s="28"/>
      <c r="M122" s="24"/>
      <c r="N122" s="3"/>
    </row>
    <row r="123" spans="1:14" ht="28.5" customHeight="1">
      <c r="A123" s="169"/>
      <c r="B123" s="166"/>
      <c r="C123" s="13"/>
      <c r="D123" s="13"/>
      <c r="E123" s="13"/>
      <c r="F123" s="13"/>
      <c r="G123" s="7" t="s">
        <v>132</v>
      </c>
      <c r="H123" s="10" t="s">
        <v>48</v>
      </c>
      <c r="I123" s="32">
        <v>1</v>
      </c>
      <c r="J123" s="28">
        <v>1</v>
      </c>
      <c r="K123" s="24">
        <f>J123/I123*100</f>
        <v>100</v>
      </c>
      <c r="L123" s="28"/>
      <c r="M123" s="24"/>
      <c r="N123" s="3"/>
    </row>
    <row r="124" spans="1:14" ht="28.5" customHeight="1">
      <c r="A124" s="170"/>
      <c r="B124" s="167"/>
      <c r="C124" s="13"/>
      <c r="D124" s="13"/>
      <c r="E124" s="13"/>
      <c r="F124" s="13"/>
      <c r="G124" s="7" t="s">
        <v>136</v>
      </c>
      <c r="H124" s="10" t="s">
        <v>48</v>
      </c>
      <c r="I124" s="32">
        <v>6</v>
      </c>
      <c r="J124" s="28">
        <v>6</v>
      </c>
      <c r="K124" s="24">
        <f>J124/I124*100</f>
        <v>100</v>
      </c>
      <c r="L124" s="28"/>
      <c r="M124" s="24"/>
      <c r="N124" s="3"/>
    </row>
    <row r="125" spans="1:14" ht="39" customHeight="1">
      <c r="A125" s="168" t="s">
        <v>244</v>
      </c>
      <c r="B125" s="165" t="s">
        <v>177</v>
      </c>
      <c r="C125" s="13" t="s">
        <v>84</v>
      </c>
      <c r="D125" s="117">
        <f>D126</f>
        <v>529.6</v>
      </c>
      <c r="E125" s="117">
        <f>E126</f>
        <v>529.6</v>
      </c>
      <c r="F125" s="16">
        <f>E125/D125*100</f>
        <v>100</v>
      </c>
      <c r="G125" s="15"/>
      <c r="H125" s="15"/>
      <c r="I125" s="15"/>
      <c r="J125" s="15"/>
      <c r="K125" s="20">
        <f>AVERAGE(K126:K130)</f>
        <v>100</v>
      </c>
      <c r="L125" s="20">
        <f>K125/F125</f>
        <v>1</v>
      </c>
      <c r="M125" s="17" t="s">
        <v>55</v>
      </c>
      <c r="N125" s="3"/>
    </row>
    <row r="126" spans="1:14" ht="42.75" customHeight="1">
      <c r="A126" s="169"/>
      <c r="B126" s="166"/>
      <c r="C126" s="18" t="s">
        <v>83</v>
      </c>
      <c r="D126" s="25">
        <v>529.6</v>
      </c>
      <c r="E126" s="25">
        <v>529.6</v>
      </c>
      <c r="F126" s="13"/>
      <c r="G126" s="90" t="s">
        <v>20</v>
      </c>
      <c r="H126" s="10" t="s">
        <v>52</v>
      </c>
      <c r="I126" s="49">
        <v>56073</v>
      </c>
      <c r="J126" s="49">
        <v>56073</v>
      </c>
      <c r="K126" s="24">
        <f>J126/I126*100</f>
        <v>100</v>
      </c>
      <c r="L126" s="31"/>
      <c r="M126" s="64"/>
      <c r="N126" s="3"/>
    </row>
    <row r="127" spans="1:14" ht="26.25" customHeight="1">
      <c r="A127" s="169"/>
      <c r="B127" s="166"/>
      <c r="C127" s="13"/>
      <c r="D127" s="13"/>
      <c r="E127" s="13"/>
      <c r="F127" s="13"/>
      <c r="G127" s="46" t="s">
        <v>21</v>
      </c>
      <c r="H127" s="7" t="s">
        <v>64</v>
      </c>
      <c r="I127" s="10">
        <v>316</v>
      </c>
      <c r="J127" s="10">
        <v>316</v>
      </c>
      <c r="K127" s="24">
        <f>J127/I127*100</f>
        <v>100</v>
      </c>
      <c r="L127" s="28"/>
      <c r="M127" s="50"/>
      <c r="N127" s="3"/>
    </row>
    <row r="128" spans="1:14" ht="16.5" customHeight="1">
      <c r="A128" s="170"/>
      <c r="B128" s="167"/>
      <c r="C128" s="13"/>
      <c r="D128" s="13"/>
      <c r="E128" s="13"/>
      <c r="F128" s="13"/>
      <c r="G128" s="46" t="s">
        <v>22</v>
      </c>
      <c r="H128" s="10" t="s">
        <v>48</v>
      </c>
      <c r="I128" s="10">
        <v>32</v>
      </c>
      <c r="J128" s="10">
        <v>32</v>
      </c>
      <c r="K128" s="24">
        <f>J128/I128*100</f>
        <v>100</v>
      </c>
      <c r="L128" s="28"/>
      <c r="M128" s="50"/>
      <c r="N128" s="3"/>
    </row>
    <row r="129" spans="1:14" ht="28.5" customHeight="1">
      <c r="A129" s="150"/>
      <c r="B129" s="127"/>
      <c r="C129" s="58"/>
      <c r="D129" s="58"/>
      <c r="E129" s="58"/>
      <c r="F129" s="58"/>
      <c r="G129" s="90" t="s">
        <v>23</v>
      </c>
      <c r="H129" s="49" t="s">
        <v>48</v>
      </c>
      <c r="I129" s="49">
        <v>3</v>
      </c>
      <c r="J129" s="49">
        <v>3</v>
      </c>
      <c r="K129" s="54">
        <f>J129/I129*100</f>
        <v>100</v>
      </c>
      <c r="L129" s="31"/>
      <c r="M129" s="64"/>
      <c r="N129" s="3"/>
    </row>
    <row r="130" spans="1:14" ht="26.25" customHeight="1">
      <c r="A130" s="150"/>
      <c r="B130" s="127"/>
      <c r="C130" s="13"/>
      <c r="D130" s="13"/>
      <c r="E130" s="13"/>
      <c r="F130" s="13"/>
      <c r="G130" s="46" t="s">
        <v>24</v>
      </c>
      <c r="H130" s="7" t="s">
        <v>64</v>
      </c>
      <c r="I130" s="10">
        <v>14.07</v>
      </c>
      <c r="J130" s="10">
        <v>14.07</v>
      </c>
      <c r="K130" s="24">
        <f>J130/I130*100</f>
        <v>100</v>
      </c>
      <c r="L130" s="28"/>
      <c r="M130" s="50"/>
      <c r="N130" s="3"/>
    </row>
    <row r="131" spans="1:14" ht="18.75" customHeight="1">
      <c r="A131" s="159" t="s">
        <v>62</v>
      </c>
      <c r="B131" s="160"/>
      <c r="C131" s="160"/>
      <c r="D131" s="160"/>
      <c r="E131" s="160"/>
      <c r="F131" s="160"/>
      <c r="G131" s="160"/>
      <c r="H131" s="160"/>
      <c r="I131" s="160"/>
      <c r="J131" s="160"/>
      <c r="K131" s="160"/>
      <c r="L131" s="160"/>
      <c r="M131" s="161"/>
      <c r="N131" s="3"/>
    </row>
    <row r="132" spans="1:14" ht="42" customHeight="1">
      <c r="A132" s="168" t="s">
        <v>245</v>
      </c>
      <c r="B132" s="165" t="s">
        <v>123</v>
      </c>
      <c r="C132" s="13" t="s">
        <v>84</v>
      </c>
      <c r="D132" s="117">
        <f>D133+D134</f>
        <v>231942.192</v>
      </c>
      <c r="E132" s="117">
        <f>E133+E134</f>
        <v>143767.346</v>
      </c>
      <c r="F132" s="16">
        <f>E132/D132*100</f>
        <v>61.98412835556887</v>
      </c>
      <c r="G132" s="7"/>
      <c r="H132" s="86"/>
      <c r="I132" s="86"/>
      <c r="J132" s="86"/>
      <c r="K132" s="20">
        <f>AVERAGE(K133:K146)</f>
        <v>101.33188817877242</v>
      </c>
      <c r="L132" s="20">
        <f>K132/F132</f>
        <v>1.6348037936015987</v>
      </c>
      <c r="M132" s="17" t="s">
        <v>58</v>
      </c>
      <c r="N132" s="3"/>
    </row>
    <row r="133" spans="1:15" ht="52.5" customHeight="1">
      <c r="A133" s="169"/>
      <c r="B133" s="166"/>
      <c r="C133" s="18" t="s">
        <v>83</v>
      </c>
      <c r="D133" s="25">
        <v>90844.992</v>
      </c>
      <c r="E133" s="25">
        <v>85817.491</v>
      </c>
      <c r="F133" s="13"/>
      <c r="G133" s="7" t="s">
        <v>110</v>
      </c>
      <c r="H133" s="10" t="s">
        <v>48</v>
      </c>
      <c r="I133" s="28">
        <v>14</v>
      </c>
      <c r="J133" s="28">
        <v>8</v>
      </c>
      <c r="K133" s="24">
        <f aca="true" t="shared" si="6" ref="K133:K155">J133/I133*100</f>
        <v>57.14285714285714</v>
      </c>
      <c r="L133" s="28"/>
      <c r="M133" s="36"/>
      <c r="N133" s="3"/>
      <c r="O133" s="96"/>
    </row>
    <row r="134" spans="1:15" ht="37.5" customHeight="1">
      <c r="A134" s="169"/>
      <c r="B134" s="166"/>
      <c r="C134" s="18" t="s">
        <v>82</v>
      </c>
      <c r="D134" s="25">
        <v>141097.2</v>
      </c>
      <c r="E134" s="25">
        <v>57949.855</v>
      </c>
      <c r="F134" s="13"/>
      <c r="G134" s="7" t="s">
        <v>258</v>
      </c>
      <c r="H134" s="10" t="s">
        <v>52</v>
      </c>
      <c r="I134" s="28">
        <v>30000</v>
      </c>
      <c r="J134" s="28">
        <v>35562</v>
      </c>
      <c r="K134" s="24">
        <f t="shared" si="6"/>
        <v>118.54</v>
      </c>
      <c r="L134" s="28"/>
      <c r="M134" s="36"/>
      <c r="N134" s="6"/>
      <c r="O134" s="96"/>
    </row>
    <row r="135" spans="1:15" ht="41.25" customHeight="1">
      <c r="A135" s="169"/>
      <c r="B135" s="166"/>
      <c r="C135" s="13"/>
      <c r="D135" s="13"/>
      <c r="E135" s="13"/>
      <c r="F135" s="13"/>
      <c r="G135" s="7" t="s">
        <v>126</v>
      </c>
      <c r="H135" s="10" t="s">
        <v>51</v>
      </c>
      <c r="I135" s="28">
        <v>2100</v>
      </c>
      <c r="J135" s="28">
        <v>7274</v>
      </c>
      <c r="K135" s="24">
        <f t="shared" si="6"/>
        <v>346.38095238095235</v>
      </c>
      <c r="L135" s="28"/>
      <c r="M135" s="36"/>
      <c r="N135" s="6"/>
      <c r="O135" s="96"/>
    </row>
    <row r="136" spans="1:14" ht="42" customHeight="1">
      <c r="A136" s="169"/>
      <c r="B136" s="166"/>
      <c r="C136" s="13"/>
      <c r="D136" s="13"/>
      <c r="E136" s="13"/>
      <c r="F136" s="13"/>
      <c r="G136" s="7" t="s">
        <v>116</v>
      </c>
      <c r="H136" s="10" t="s">
        <v>48</v>
      </c>
      <c r="I136" s="28">
        <v>3</v>
      </c>
      <c r="J136" s="28">
        <v>3</v>
      </c>
      <c r="K136" s="24">
        <f t="shared" si="6"/>
        <v>100</v>
      </c>
      <c r="L136" s="28"/>
      <c r="M136" s="36"/>
      <c r="N136" s="6"/>
    </row>
    <row r="137" spans="1:14" ht="25.5" customHeight="1">
      <c r="A137" s="169"/>
      <c r="B137" s="166"/>
      <c r="C137" s="13"/>
      <c r="D137" s="13"/>
      <c r="E137" s="13"/>
      <c r="F137" s="13"/>
      <c r="G137" s="7" t="s">
        <v>259</v>
      </c>
      <c r="H137" s="10" t="s">
        <v>51</v>
      </c>
      <c r="I137" s="28">
        <v>48.8</v>
      </c>
      <c r="J137" s="28">
        <v>49</v>
      </c>
      <c r="K137" s="24">
        <f t="shared" si="6"/>
        <v>100.40983606557377</v>
      </c>
      <c r="L137" s="28"/>
      <c r="M137" s="36"/>
      <c r="N137" s="6"/>
    </row>
    <row r="138" spans="1:14" ht="39" customHeight="1">
      <c r="A138" s="169"/>
      <c r="B138" s="166"/>
      <c r="C138" s="13"/>
      <c r="D138" s="13"/>
      <c r="E138" s="13"/>
      <c r="F138" s="13"/>
      <c r="G138" s="7" t="s">
        <v>260</v>
      </c>
      <c r="H138" s="10" t="s">
        <v>51</v>
      </c>
      <c r="I138" s="28">
        <v>66935</v>
      </c>
      <c r="J138" s="28">
        <v>2179</v>
      </c>
      <c r="K138" s="24">
        <f aca="true" t="shared" si="7" ref="K138:K145">J138/I138*100</f>
        <v>3.2553970269664596</v>
      </c>
      <c r="L138" s="28"/>
      <c r="M138" s="36"/>
      <c r="N138" s="6"/>
    </row>
    <row r="139" spans="1:14" ht="39" customHeight="1">
      <c r="A139" s="169"/>
      <c r="B139" s="166"/>
      <c r="C139" s="13"/>
      <c r="D139" s="13"/>
      <c r="E139" s="13"/>
      <c r="F139" s="13"/>
      <c r="G139" s="7" t="s">
        <v>261</v>
      </c>
      <c r="H139" s="10" t="s">
        <v>51</v>
      </c>
      <c r="I139" s="28">
        <v>104</v>
      </c>
      <c r="J139" s="28">
        <v>104</v>
      </c>
      <c r="K139" s="24">
        <f t="shared" si="7"/>
        <v>100</v>
      </c>
      <c r="L139" s="28"/>
      <c r="M139" s="36"/>
      <c r="N139" s="6"/>
    </row>
    <row r="140" spans="1:14" ht="25.5" customHeight="1">
      <c r="A140" s="169"/>
      <c r="B140" s="166"/>
      <c r="C140" s="13"/>
      <c r="D140" s="13"/>
      <c r="E140" s="13"/>
      <c r="F140" s="13"/>
      <c r="G140" s="7" t="s">
        <v>127</v>
      </c>
      <c r="H140" s="10" t="s">
        <v>51</v>
      </c>
      <c r="I140" s="28">
        <v>7469</v>
      </c>
      <c r="J140" s="28">
        <v>6940</v>
      </c>
      <c r="K140" s="24">
        <f t="shared" si="7"/>
        <v>92.91739188646405</v>
      </c>
      <c r="L140" s="28"/>
      <c r="M140" s="36"/>
      <c r="N140" s="6"/>
    </row>
    <row r="141" spans="1:14" ht="39" customHeight="1">
      <c r="A141" s="169"/>
      <c r="B141" s="166"/>
      <c r="C141" s="13"/>
      <c r="D141" s="13"/>
      <c r="E141" s="13"/>
      <c r="F141" s="13"/>
      <c r="G141" s="7" t="s">
        <v>262</v>
      </c>
      <c r="H141" s="10" t="s">
        <v>51</v>
      </c>
      <c r="I141" s="28">
        <v>272</v>
      </c>
      <c r="J141" s="28">
        <v>272</v>
      </c>
      <c r="K141" s="24">
        <f t="shared" si="7"/>
        <v>100</v>
      </c>
      <c r="L141" s="28"/>
      <c r="M141" s="36"/>
      <c r="N141" s="6"/>
    </row>
    <row r="142" spans="1:14" ht="39" customHeight="1">
      <c r="A142" s="169"/>
      <c r="B142" s="166"/>
      <c r="C142" s="13"/>
      <c r="D142" s="13"/>
      <c r="E142" s="13"/>
      <c r="F142" s="13"/>
      <c r="G142" s="7" t="s">
        <v>128</v>
      </c>
      <c r="H142" s="10" t="s">
        <v>52</v>
      </c>
      <c r="I142" s="28">
        <v>292</v>
      </c>
      <c r="J142" s="28">
        <v>292</v>
      </c>
      <c r="K142" s="24">
        <f t="shared" si="7"/>
        <v>100</v>
      </c>
      <c r="L142" s="28"/>
      <c r="M142" s="36"/>
      <c r="N142" s="6"/>
    </row>
    <row r="143" spans="1:14" ht="39" customHeight="1">
      <c r="A143" s="169"/>
      <c r="B143" s="166"/>
      <c r="C143" s="13"/>
      <c r="D143" s="13"/>
      <c r="E143" s="13"/>
      <c r="F143" s="13"/>
      <c r="G143" s="7" t="s">
        <v>263</v>
      </c>
      <c r="H143" s="10" t="s">
        <v>51</v>
      </c>
      <c r="I143" s="28">
        <v>150</v>
      </c>
      <c r="J143" s="28">
        <v>150</v>
      </c>
      <c r="K143" s="24">
        <f t="shared" si="7"/>
        <v>100</v>
      </c>
      <c r="L143" s="28"/>
      <c r="M143" s="36"/>
      <c r="N143" s="6"/>
    </row>
    <row r="144" spans="1:14" ht="52.5" customHeight="1">
      <c r="A144" s="169"/>
      <c r="B144" s="166"/>
      <c r="C144" s="13"/>
      <c r="D144" s="13"/>
      <c r="E144" s="13"/>
      <c r="F144" s="13"/>
      <c r="G144" s="7" t="s">
        <v>129</v>
      </c>
      <c r="H144" s="10" t="s">
        <v>51</v>
      </c>
      <c r="I144" s="28">
        <v>1500</v>
      </c>
      <c r="J144" s="28">
        <v>0</v>
      </c>
      <c r="K144" s="24">
        <f t="shared" si="7"/>
        <v>0</v>
      </c>
      <c r="L144" s="28"/>
      <c r="M144" s="36"/>
      <c r="N144" s="6"/>
    </row>
    <row r="145" spans="1:14" ht="40.5" customHeight="1">
      <c r="A145" s="170"/>
      <c r="B145" s="167"/>
      <c r="C145" s="13"/>
      <c r="D145" s="13"/>
      <c r="E145" s="13"/>
      <c r="F145" s="13"/>
      <c r="G145" s="7" t="s">
        <v>229</v>
      </c>
      <c r="H145" s="10" t="s">
        <v>51</v>
      </c>
      <c r="I145" s="28">
        <v>12</v>
      </c>
      <c r="J145" s="28">
        <v>12</v>
      </c>
      <c r="K145" s="24">
        <f t="shared" si="7"/>
        <v>100</v>
      </c>
      <c r="L145" s="28"/>
      <c r="M145" s="36"/>
      <c r="N145" s="6"/>
    </row>
    <row r="146" spans="1:14" ht="51" customHeight="1">
      <c r="A146" s="151"/>
      <c r="B146" s="128"/>
      <c r="C146" s="58"/>
      <c r="D146" s="58"/>
      <c r="E146" s="58"/>
      <c r="F146" s="58"/>
      <c r="G146" s="30" t="s">
        <v>264</v>
      </c>
      <c r="H146" s="49" t="s">
        <v>51</v>
      </c>
      <c r="I146" s="31">
        <v>150</v>
      </c>
      <c r="J146" s="31">
        <v>150</v>
      </c>
      <c r="K146" s="54">
        <f>J146/I146*100</f>
        <v>100</v>
      </c>
      <c r="L146" s="31"/>
      <c r="M146" s="152"/>
      <c r="N146" s="6"/>
    </row>
    <row r="147" spans="1:14" ht="42" customHeight="1">
      <c r="A147" s="168" t="s">
        <v>78</v>
      </c>
      <c r="B147" s="165" t="s">
        <v>141</v>
      </c>
      <c r="C147" s="13" t="s">
        <v>84</v>
      </c>
      <c r="D147" s="117">
        <f>D148</f>
        <v>8307.406</v>
      </c>
      <c r="E147" s="117">
        <f>E148</f>
        <v>8278.053</v>
      </c>
      <c r="F147" s="16">
        <f>E147/D147*100</f>
        <v>99.64666467486961</v>
      </c>
      <c r="G147" s="7"/>
      <c r="H147" s="7"/>
      <c r="I147" s="7"/>
      <c r="J147" s="7"/>
      <c r="K147" s="20">
        <f>AVERAGE(K148:K151)</f>
        <v>100</v>
      </c>
      <c r="L147" s="20">
        <f>K147/F147</f>
        <v>1.0035458821053695</v>
      </c>
      <c r="M147" s="17" t="s">
        <v>55</v>
      </c>
      <c r="N147" s="6"/>
    </row>
    <row r="148" spans="1:14" ht="42.75" customHeight="1">
      <c r="A148" s="169"/>
      <c r="B148" s="166"/>
      <c r="C148" s="18" t="s">
        <v>83</v>
      </c>
      <c r="D148" s="25">
        <v>8307.406</v>
      </c>
      <c r="E148" s="25">
        <v>8278.053</v>
      </c>
      <c r="F148" s="13"/>
      <c r="G148" s="7" t="s">
        <v>231</v>
      </c>
      <c r="H148" s="10" t="s">
        <v>48</v>
      </c>
      <c r="I148" s="10">
        <v>9</v>
      </c>
      <c r="J148" s="10">
        <v>9</v>
      </c>
      <c r="K148" s="24">
        <f t="shared" si="6"/>
        <v>100</v>
      </c>
      <c r="L148" s="28"/>
      <c r="M148" s="24"/>
      <c r="N148" s="6"/>
    </row>
    <row r="149" spans="1:14" ht="90" customHeight="1">
      <c r="A149" s="169"/>
      <c r="B149" s="166"/>
      <c r="C149" s="18"/>
      <c r="D149" s="10"/>
      <c r="E149" s="10"/>
      <c r="F149" s="13"/>
      <c r="G149" s="7" t="s">
        <v>232</v>
      </c>
      <c r="H149" s="10" t="s">
        <v>48</v>
      </c>
      <c r="I149" s="10">
        <v>18</v>
      </c>
      <c r="J149" s="10">
        <v>18</v>
      </c>
      <c r="K149" s="24">
        <f t="shared" si="6"/>
        <v>100</v>
      </c>
      <c r="L149" s="28"/>
      <c r="M149" s="24"/>
      <c r="N149" s="6"/>
    </row>
    <row r="150" spans="1:14" ht="64.5" customHeight="1">
      <c r="A150" s="169"/>
      <c r="B150" s="166"/>
      <c r="C150" s="18"/>
      <c r="D150" s="10"/>
      <c r="E150" s="10"/>
      <c r="F150" s="13"/>
      <c r="G150" s="7" t="s">
        <v>233</v>
      </c>
      <c r="H150" s="10" t="s">
        <v>48</v>
      </c>
      <c r="I150" s="49">
        <v>52</v>
      </c>
      <c r="J150" s="49">
        <v>52</v>
      </c>
      <c r="K150" s="24">
        <f t="shared" si="6"/>
        <v>100</v>
      </c>
      <c r="L150" s="31"/>
      <c r="M150" s="54"/>
      <c r="N150" s="6"/>
    </row>
    <row r="151" spans="1:14" ht="55.5" customHeight="1">
      <c r="A151" s="170"/>
      <c r="B151" s="167"/>
      <c r="C151" s="22"/>
      <c r="D151" s="19"/>
      <c r="E151" s="19"/>
      <c r="F151" s="12"/>
      <c r="G151" s="7" t="s">
        <v>142</v>
      </c>
      <c r="H151" s="10" t="s">
        <v>48</v>
      </c>
      <c r="I151" s="10">
        <v>25</v>
      </c>
      <c r="J151" s="10">
        <v>25</v>
      </c>
      <c r="K151" s="24">
        <f t="shared" si="6"/>
        <v>100</v>
      </c>
      <c r="L151" s="28"/>
      <c r="M151" s="24"/>
      <c r="N151" s="6"/>
    </row>
    <row r="152" spans="1:14" ht="40.5" customHeight="1">
      <c r="A152" s="177">
        <v>20</v>
      </c>
      <c r="B152" s="165" t="s">
        <v>138</v>
      </c>
      <c r="C152" s="13" t="s">
        <v>84</v>
      </c>
      <c r="D152" s="117">
        <f>D153+D154</f>
        <v>1534.8039999999999</v>
      </c>
      <c r="E152" s="117">
        <f>E153+E154</f>
        <v>1508.376</v>
      </c>
      <c r="F152" s="16">
        <f>E152/D152*100</f>
        <v>98.27808632242294</v>
      </c>
      <c r="G152" s="7"/>
      <c r="H152" s="7"/>
      <c r="I152" s="7"/>
      <c r="J152" s="7"/>
      <c r="K152" s="20">
        <f>AVERAGE(K153:K155)</f>
        <v>95.33936136044763</v>
      </c>
      <c r="L152" s="20">
        <f>K152/F152</f>
        <v>0.9700978613652064</v>
      </c>
      <c r="M152" s="17" t="s">
        <v>117</v>
      </c>
      <c r="N152" s="6"/>
    </row>
    <row r="153" spans="1:14" ht="53.25" customHeight="1">
      <c r="A153" s="178"/>
      <c r="B153" s="166"/>
      <c r="C153" s="18" t="s">
        <v>83</v>
      </c>
      <c r="D153" s="10">
        <v>1435.504</v>
      </c>
      <c r="E153" s="10">
        <v>1409.076</v>
      </c>
      <c r="F153" s="13"/>
      <c r="G153" s="7" t="s">
        <v>32</v>
      </c>
      <c r="H153" s="10" t="s">
        <v>54</v>
      </c>
      <c r="I153" s="10">
        <v>48</v>
      </c>
      <c r="J153" s="10">
        <v>48</v>
      </c>
      <c r="K153" s="24">
        <f t="shared" si="6"/>
        <v>100</v>
      </c>
      <c r="L153" s="28"/>
      <c r="M153" s="51"/>
      <c r="N153" s="6"/>
    </row>
    <row r="154" spans="1:14" ht="68.25" customHeight="1">
      <c r="A154" s="178"/>
      <c r="B154" s="166"/>
      <c r="C154" s="18" t="s">
        <v>82</v>
      </c>
      <c r="D154" s="25">
        <v>99.3</v>
      </c>
      <c r="E154" s="25">
        <v>99.3</v>
      </c>
      <c r="F154" s="13"/>
      <c r="G154" s="46" t="s">
        <v>39</v>
      </c>
      <c r="H154" s="10" t="s">
        <v>52</v>
      </c>
      <c r="I154" s="52">
        <v>1565</v>
      </c>
      <c r="J154" s="52">
        <v>700.31</v>
      </c>
      <c r="K154" s="24">
        <f t="shared" si="6"/>
        <v>44.74824281150159</v>
      </c>
      <c r="L154" s="31"/>
      <c r="M154" s="51"/>
      <c r="N154" s="6"/>
    </row>
    <row r="155" spans="1:14" ht="27" customHeight="1">
      <c r="A155" s="179"/>
      <c r="B155" s="167"/>
      <c r="C155" s="13"/>
      <c r="D155" s="13"/>
      <c r="E155" s="13"/>
      <c r="F155" s="13"/>
      <c r="G155" s="46" t="s">
        <v>139</v>
      </c>
      <c r="H155" s="10" t="s">
        <v>140</v>
      </c>
      <c r="I155" s="52">
        <v>504</v>
      </c>
      <c r="J155" s="52">
        <v>712</v>
      </c>
      <c r="K155" s="24">
        <f t="shared" si="6"/>
        <v>141.26984126984127</v>
      </c>
      <c r="L155" s="31"/>
      <c r="M155" s="63"/>
      <c r="N155" s="6"/>
    </row>
    <row r="156" spans="1:14" ht="41.25" customHeight="1">
      <c r="A156" s="177">
        <v>21</v>
      </c>
      <c r="B156" s="165" t="s">
        <v>152</v>
      </c>
      <c r="C156" s="13" t="s">
        <v>84</v>
      </c>
      <c r="D156" s="117">
        <f>D157</f>
        <v>99.9</v>
      </c>
      <c r="E156" s="117">
        <f>E157</f>
        <v>99.9</v>
      </c>
      <c r="F156" s="16">
        <f>E156/D156*100</f>
        <v>100</v>
      </c>
      <c r="G156" s="7"/>
      <c r="H156" s="10"/>
      <c r="I156" s="10"/>
      <c r="J156" s="10"/>
      <c r="K156" s="20">
        <f>AVERAGE(K157:K158)</f>
        <v>100</v>
      </c>
      <c r="L156" s="20">
        <f>K156/F156</f>
        <v>1</v>
      </c>
      <c r="M156" s="17" t="s">
        <v>55</v>
      </c>
      <c r="N156" s="6"/>
    </row>
    <row r="157" spans="1:14" ht="54.75" customHeight="1">
      <c r="A157" s="179"/>
      <c r="B157" s="167"/>
      <c r="C157" s="18" t="s">
        <v>83</v>
      </c>
      <c r="D157" s="25">
        <v>99.9</v>
      </c>
      <c r="E157" s="10">
        <v>99.9</v>
      </c>
      <c r="F157" s="13"/>
      <c r="G157" s="7" t="s">
        <v>153</v>
      </c>
      <c r="H157" s="10" t="s">
        <v>45</v>
      </c>
      <c r="I157" s="10">
        <v>1</v>
      </c>
      <c r="J157" s="52">
        <v>1</v>
      </c>
      <c r="K157" s="24">
        <f>J157/I157*100</f>
        <v>100</v>
      </c>
      <c r="L157" s="28"/>
      <c r="M157" s="34"/>
      <c r="N157" s="6"/>
    </row>
    <row r="158" spans="1:14" ht="40.5" customHeight="1">
      <c r="A158" s="135"/>
      <c r="B158" s="128"/>
      <c r="C158" s="58"/>
      <c r="D158" s="58"/>
      <c r="E158" s="58"/>
      <c r="F158" s="58"/>
      <c r="G158" s="30" t="s">
        <v>154</v>
      </c>
      <c r="H158" s="49" t="s">
        <v>48</v>
      </c>
      <c r="I158" s="49">
        <v>1</v>
      </c>
      <c r="J158" s="52">
        <v>1</v>
      </c>
      <c r="K158" s="54">
        <f>J158/I158*100</f>
        <v>100</v>
      </c>
      <c r="L158" s="31"/>
      <c r="M158" s="51"/>
      <c r="N158" s="6"/>
    </row>
    <row r="159" spans="1:14" ht="45.75" customHeight="1">
      <c r="A159" s="177">
        <v>22</v>
      </c>
      <c r="B159" s="165" t="s">
        <v>164</v>
      </c>
      <c r="C159" s="13" t="s">
        <v>84</v>
      </c>
      <c r="D159" s="117">
        <f>D160+D161+D162</f>
        <v>41738.44093</v>
      </c>
      <c r="E159" s="117">
        <f>E160+E161+E162</f>
        <v>41738.44093</v>
      </c>
      <c r="F159" s="16">
        <f>E159/D159*100</f>
        <v>100</v>
      </c>
      <c r="G159" s="7"/>
      <c r="H159" s="10"/>
      <c r="I159" s="10"/>
      <c r="J159" s="52"/>
      <c r="K159" s="20">
        <f>AVERAGE(K160:K163)</f>
        <v>148.175</v>
      </c>
      <c r="L159" s="20">
        <f>K159/F159</f>
        <v>1.4817500000000001</v>
      </c>
      <c r="M159" s="17" t="s">
        <v>58</v>
      </c>
      <c r="N159" s="6"/>
    </row>
    <row r="160" spans="1:14" ht="54" customHeight="1">
      <c r="A160" s="178"/>
      <c r="B160" s="166"/>
      <c r="C160" s="18" t="s">
        <v>83</v>
      </c>
      <c r="D160" s="10">
        <v>32.04093</v>
      </c>
      <c r="E160" s="10">
        <v>32.04093</v>
      </c>
      <c r="F160" s="13"/>
      <c r="G160" s="7" t="s">
        <v>165</v>
      </c>
      <c r="H160" s="10" t="s">
        <v>48</v>
      </c>
      <c r="I160" s="10">
        <v>83</v>
      </c>
      <c r="J160" s="52">
        <v>83</v>
      </c>
      <c r="K160" s="24">
        <f>J160/I160*100</f>
        <v>100</v>
      </c>
      <c r="L160" s="28"/>
      <c r="M160" s="34"/>
      <c r="N160" s="6"/>
    </row>
    <row r="161" spans="1:14" ht="57" customHeight="1">
      <c r="A161" s="178"/>
      <c r="B161" s="166"/>
      <c r="C161" s="81" t="s">
        <v>81</v>
      </c>
      <c r="D161" s="10">
        <v>29194.48</v>
      </c>
      <c r="E161" s="10">
        <v>29194.48</v>
      </c>
      <c r="F161" s="13"/>
      <c r="G161" s="7" t="s">
        <v>166</v>
      </c>
      <c r="H161" s="10" t="s">
        <v>48</v>
      </c>
      <c r="I161" s="10">
        <v>12</v>
      </c>
      <c r="J161" s="52">
        <v>12</v>
      </c>
      <c r="K161" s="24">
        <f>J161/I161*100</f>
        <v>100</v>
      </c>
      <c r="L161" s="28"/>
      <c r="M161" s="34"/>
      <c r="N161" s="6"/>
    </row>
    <row r="162" spans="1:14" ht="39" customHeight="1">
      <c r="A162" s="178"/>
      <c r="B162" s="166"/>
      <c r="C162" s="18" t="s">
        <v>82</v>
      </c>
      <c r="D162" s="10">
        <v>12511.92</v>
      </c>
      <c r="E162" s="10">
        <v>12511.92</v>
      </c>
      <c r="F162" s="13"/>
      <c r="G162" s="7" t="s">
        <v>167</v>
      </c>
      <c r="H162" s="10" t="s">
        <v>48</v>
      </c>
      <c r="I162" s="10">
        <v>4</v>
      </c>
      <c r="J162" s="52">
        <v>4</v>
      </c>
      <c r="K162" s="24">
        <f>J162/I162*100</f>
        <v>100</v>
      </c>
      <c r="L162" s="28"/>
      <c r="M162" s="34"/>
      <c r="N162" s="6"/>
    </row>
    <row r="163" spans="1:14" ht="86.25" customHeight="1">
      <c r="A163" s="178"/>
      <c r="B163" s="167"/>
      <c r="C163" s="13"/>
      <c r="D163" s="13"/>
      <c r="E163" s="13"/>
      <c r="F163" s="13"/>
      <c r="G163" s="7" t="s">
        <v>168</v>
      </c>
      <c r="H163" s="10" t="s">
        <v>169</v>
      </c>
      <c r="I163" s="10" t="s">
        <v>234</v>
      </c>
      <c r="J163" s="10" t="s">
        <v>235</v>
      </c>
      <c r="K163" s="24">
        <v>292.7</v>
      </c>
      <c r="L163" s="28"/>
      <c r="M163" s="34"/>
      <c r="N163" s="6"/>
    </row>
    <row r="164" spans="1:14" ht="26.25" customHeight="1">
      <c r="A164" s="224" t="s">
        <v>63</v>
      </c>
      <c r="B164" s="225"/>
      <c r="C164" s="225"/>
      <c r="D164" s="225"/>
      <c r="E164" s="225"/>
      <c r="F164" s="225"/>
      <c r="G164" s="225"/>
      <c r="H164" s="225"/>
      <c r="I164" s="225"/>
      <c r="J164" s="225"/>
      <c r="K164" s="225"/>
      <c r="L164" s="225"/>
      <c r="M164" s="226"/>
      <c r="N164" s="3"/>
    </row>
    <row r="165" spans="1:14" ht="46.5" customHeight="1">
      <c r="A165" s="168" t="s">
        <v>79</v>
      </c>
      <c r="B165" s="221" t="s">
        <v>176</v>
      </c>
      <c r="C165" s="13" t="s">
        <v>84</v>
      </c>
      <c r="D165" s="117">
        <f>D166</f>
        <v>200</v>
      </c>
      <c r="E165" s="15">
        <f>E166</f>
        <v>195.637</v>
      </c>
      <c r="F165" s="16">
        <f>E165/D165*100</f>
        <v>97.8185</v>
      </c>
      <c r="G165" s="53"/>
      <c r="H165" s="53"/>
      <c r="I165" s="53"/>
      <c r="J165" s="53"/>
      <c r="K165" s="20">
        <f>AVERAGE(K166:K166)</f>
        <v>457.8397212543554</v>
      </c>
      <c r="L165" s="20">
        <f>K165/F165</f>
        <v>4.680502371784023</v>
      </c>
      <c r="M165" s="17" t="s">
        <v>58</v>
      </c>
      <c r="N165" s="3"/>
    </row>
    <row r="166" spans="1:14" ht="53.25" customHeight="1">
      <c r="A166" s="169"/>
      <c r="B166" s="222"/>
      <c r="C166" s="18" t="s">
        <v>83</v>
      </c>
      <c r="D166" s="25">
        <v>200</v>
      </c>
      <c r="E166" s="25">
        <v>195.637</v>
      </c>
      <c r="F166" s="13"/>
      <c r="G166" s="90" t="s">
        <v>19</v>
      </c>
      <c r="H166" s="49" t="s">
        <v>53</v>
      </c>
      <c r="I166" s="31">
        <v>2.87</v>
      </c>
      <c r="J166" s="31">
        <v>13.14</v>
      </c>
      <c r="K166" s="24">
        <f>J166/I166*100</f>
        <v>457.8397212543554</v>
      </c>
      <c r="L166" s="31"/>
      <c r="M166" s="31"/>
      <c r="N166" s="6"/>
    </row>
    <row r="167" spans="1:14" ht="26.25" customHeight="1">
      <c r="A167" s="228" t="s">
        <v>65</v>
      </c>
      <c r="B167" s="229"/>
      <c r="C167" s="229"/>
      <c r="D167" s="229"/>
      <c r="E167" s="229"/>
      <c r="F167" s="229"/>
      <c r="G167" s="229"/>
      <c r="H167" s="229"/>
      <c r="I167" s="229"/>
      <c r="J167" s="229"/>
      <c r="K167" s="229"/>
      <c r="L167" s="229"/>
      <c r="M167" s="230"/>
      <c r="N167" s="6"/>
    </row>
    <row r="168" spans="1:14" ht="38.25" customHeight="1">
      <c r="A168" s="168" t="s">
        <v>80</v>
      </c>
      <c r="B168" s="223" t="s">
        <v>162</v>
      </c>
      <c r="C168" s="13" t="s">
        <v>84</v>
      </c>
      <c r="D168" s="117">
        <f>D169</f>
        <v>2001.347</v>
      </c>
      <c r="E168" s="117">
        <f>E169</f>
        <v>1919.314</v>
      </c>
      <c r="F168" s="16">
        <f>E168/D168*100</f>
        <v>95.90111060200955</v>
      </c>
      <c r="G168" s="7"/>
      <c r="H168" s="7"/>
      <c r="I168" s="7"/>
      <c r="J168" s="7"/>
      <c r="K168" s="20">
        <f>AVERAGE(K169:K170)</f>
        <v>50</v>
      </c>
      <c r="L168" s="20">
        <f>K168/F168</f>
        <v>0.5213703958810283</v>
      </c>
      <c r="M168" s="17" t="s">
        <v>103</v>
      </c>
      <c r="N168" s="6"/>
    </row>
    <row r="169" spans="1:14" ht="54" customHeight="1">
      <c r="A169" s="169"/>
      <c r="B169" s="223"/>
      <c r="C169" s="18" t="s">
        <v>83</v>
      </c>
      <c r="D169" s="25">
        <v>2001.347</v>
      </c>
      <c r="E169" s="10">
        <v>1919.314</v>
      </c>
      <c r="F169" s="13"/>
      <c r="G169" s="30" t="s">
        <v>25</v>
      </c>
      <c r="H169" s="10" t="s">
        <v>45</v>
      </c>
      <c r="I169" s="49">
        <v>100</v>
      </c>
      <c r="J169" s="49">
        <v>100</v>
      </c>
      <c r="K169" s="24">
        <f>J169/I169*100</f>
        <v>100</v>
      </c>
      <c r="L169" s="31"/>
      <c r="M169" s="54"/>
      <c r="N169" s="6"/>
    </row>
    <row r="170" spans="1:14" ht="54" customHeight="1">
      <c r="A170" s="170"/>
      <c r="B170" s="223"/>
      <c r="C170" s="18"/>
      <c r="D170" s="25"/>
      <c r="E170" s="10"/>
      <c r="F170" s="13"/>
      <c r="G170" s="30" t="s">
        <v>163</v>
      </c>
      <c r="H170" s="10" t="s">
        <v>48</v>
      </c>
      <c r="I170" s="126">
        <v>2</v>
      </c>
      <c r="J170" s="49">
        <v>0</v>
      </c>
      <c r="K170" s="24">
        <f>J170/I170*100</f>
        <v>0</v>
      </c>
      <c r="L170" s="31"/>
      <c r="M170" s="54"/>
      <c r="N170" s="6"/>
    </row>
    <row r="171" spans="1:14" ht="39.75" customHeight="1">
      <c r="A171" s="168" t="s">
        <v>105</v>
      </c>
      <c r="B171" s="209" t="s">
        <v>187</v>
      </c>
      <c r="C171" s="13" t="s">
        <v>84</v>
      </c>
      <c r="D171" s="117">
        <f>D172</f>
        <v>76.9</v>
      </c>
      <c r="E171" s="117">
        <f>E172</f>
        <v>76.9</v>
      </c>
      <c r="F171" s="16">
        <f>E171/D171*100</f>
        <v>100</v>
      </c>
      <c r="G171" s="30"/>
      <c r="H171" s="10"/>
      <c r="I171" s="49"/>
      <c r="J171" s="49"/>
      <c r="K171" s="20">
        <f>AVERAGE(K172)</f>
        <v>100</v>
      </c>
      <c r="L171" s="20">
        <f>K171/F171</f>
        <v>1</v>
      </c>
      <c r="M171" s="17" t="s">
        <v>55</v>
      </c>
      <c r="N171" s="6"/>
    </row>
    <row r="172" spans="1:14" ht="90.75" customHeight="1">
      <c r="A172" s="220"/>
      <c r="B172" s="210"/>
      <c r="C172" s="18" t="s">
        <v>83</v>
      </c>
      <c r="D172" s="25">
        <v>76.9</v>
      </c>
      <c r="E172" s="25">
        <v>76.9</v>
      </c>
      <c r="F172" s="13"/>
      <c r="G172" s="30" t="s">
        <v>66</v>
      </c>
      <c r="H172" s="10" t="s">
        <v>47</v>
      </c>
      <c r="I172" s="49">
        <v>45</v>
      </c>
      <c r="J172" s="49">
        <v>45</v>
      </c>
      <c r="K172" s="24">
        <f>J172/I172*100</f>
        <v>100</v>
      </c>
      <c r="L172" s="31"/>
      <c r="M172" s="54"/>
      <c r="N172" s="6"/>
    </row>
    <row r="173" spans="1:14" ht="42" customHeight="1">
      <c r="A173" s="217">
        <v>26</v>
      </c>
      <c r="B173" s="165" t="s">
        <v>180</v>
      </c>
      <c r="C173" s="13" t="s">
        <v>84</v>
      </c>
      <c r="D173" s="117">
        <f>D174+D175+D176</f>
        <v>7760.5599999999995</v>
      </c>
      <c r="E173" s="117">
        <f>E174+E175+E176</f>
        <v>7760.5599999999995</v>
      </c>
      <c r="F173" s="16">
        <f>E173/D173*100</f>
        <v>100</v>
      </c>
      <c r="G173" s="7"/>
      <c r="H173" s="10"/>
      <c r="I173" s="10"/>
      <c r="J173" s="10"/>
      <c r="K173" s="20">
        <f>AVERAGE(K174:K175)</f>
        <v>101.68269230769232</v>
      </c>
      <c r="L173" s="20">
        <f>K173/F173</f>
        <v>1.0168269230769231</v>
      </c>
      <c r="M173" s="17" t="s">
        <v>55</v>
      </c>
      <c r="N173" s="6"/>
    </row>
    <row r="174" spans="1:14" ht="69" customHeight="1">
      <c r="A174" s="218"/>
      <c r="B174" s="166"/>
      <c r="C174" s="18" t="s">
        <v>83</v>
      </c>
      <c r="D174" s="25">
        <v>1668.27</v>
      </c>
      <c r="E174" s="25">
        <v>1668.27</v>
      </c>
      <c r="F174" s="13"/>
      <c r="G174" s="7" t="s">
        <v>181</v>
      </c>
      <c r="H174" s="10" t="s">
        <v>45</v>
      </c>
      <c r="I174" s="10">
        <v>100</v>
      </c>
      <c r="J174" s="10">
        <v>100</v>
      </c>
      <c r="K174" s="24">
        <f>J174/I174*100</f>
        <v>100</v>
      </c>
      <c r="L174" s="28"/>
      <c r="M174" s="24"/>
      <c r="N174" s="6"/>
    </row>
    <row r="175" spans="1:14" ht="54" customHeight="1">
      <c r="A175" s="218"/>
      <c r="B175" s="166"/>
      <c r="C175" s="18" t="s">
        <v>81</v>
      </c>
      <c r="D175" s="25">
        <v>5403.46</v>
      </c>
      <c r="E175" s="25">
        <v>5403.46</v>
      </c>
      <c r="F175" s="13"/>
      <c r="G175" s="7" t="s">
        <v>182</v>
      </c>
      <c r="H175" s="10" t="s">
        <v>45</v>
      </c>
      <c r="I175" s="10">
        <v>104</v>
      </c>
      <c r="J175" s="10">
        <v>107.5</v>
      </c>
      <c r="K175" s="24">
        <f>J175/I175*100</f>
        <v>103.36538461538463</v>
      </c>
      <c r="L175" s="28"/>
      <c r="M175" s="24"/>
      <c r="N175" s="6"/>
    </row>
    <row r="176" spans="1:14" ht="40.5" customHeight="1">
      <c r="A176" s="219"/>
      <c r="B176" s="167"/>
      <c r="C176" s="18" t="s">
        <v>82</v>
      </c>
      <c r="D176" s="25">
        <v>688.83</v>
      </c>
      <c r="E176" s="25">
        <v>688.83</v>
      </c>
      <c r="F176" s="13"/>
      <c r="G176" s="7"/>
      <c r="H176" s="10"/>
      <c r="I176" s="10"/>
      <c r="J176" s="10"/>
      <c r="K176" s="24"/>
      <c r="L176" s="28"/>
      <c r="M176" s="24"/>
      <c r="N176" s="6"/>
    </row>
    <row r="177" spans="1:14" ht="22.5" customHeight="1">
      <c r="A177" s="159" t="s">
        <v>76</v>
      </c>
      <c r="B177" s="160"/>
      <c r="C177" s="160"/>
      <c r="D177" s="160"/>
      <c r="E177" s="160"/>
      <c r="F177" s="160"/>
      <c r="G177" s="160"/>
      <c r="H177" s="160"/>
      <c r="I177" s="160"/>
      <c r="J177" s="160"/>
      <c r="K177" s="160"/>
      <c r="L177" s="160"/>
      <c r="M177" s="161"/>
      <c r="N177" s="6"/>
    </row>
    <row r="178" spans="1:14" ht="41.25" customHeight="1">
      <c r="A178" s="168" t="s">
        <v>246</v>
      </c>
      <c r="B178" s="165" t="s">
        <v>145</v>
      </c>
      <c r="C178" s="13" t="s">
        <v>84</v>
      </c>
      <c r="D178" s="117">
        <f>D179</f>
        <v>1589.66</v>
      </c>
      <c r="E178" s="116">
        <f>E179</f>
        <v>1588.343</v>
      </c>
      <c r="F178" s="16">
        <f>E178/D178*100</f>
        <v>99.91715209541663</v>
      </c>
      <c r="G178" s="7"/>
      <c r="H178" s="10"/>
      <c r="I178" s="10"/>
      <c r="J178" s="10"/>
      <c r="K178" s="20">
        <f>AVERAGE(K179:K187)</f>
        <v>144.5079365079365</v>
      </c>
      <c r="L178" s="20">
        <f>K178/F178</f>
        <v>1.4462775757453292</v>
      </c>
      <c r="M178" s="17" t="s">
        <v>58</v>
      </c>
      <c r="N178" s="6"/>
    </row>
    <row r="179" spans="1:14" ht="54.75" customHeight="1">
      <c r="A179" s="169"/>
      <c r="B179" s="166"/>
      <c r="C179" s="18" t="s">
        <v>83</v>
      </c>
      <c r="D179" s="25">
        <v>1589.66</v>
      </c>
      <c r="E179" s="26">
        <v>1588.343</v>
      </c>
      <c r="F179" s="13"/>
      <c r="G179" s="7" t="s">
        <v>74</v>
      </c>
      <c r="H179" s="10" t="s">
        <v>48</v>
      </c>
      <c r="I179" s="10">
        <v>3</v>
      </c>
      <c r="J179" s="10">
        <v>3</v>
      </c>
      <c r="K179" s="24">
        <f aca="true" t="shared" si="8" ref="K179:K190">J179/I179*100</f>
        <v>100</v>
      </c>
      <c r="L179" s="28"/>
      <c r="M179" s="28"/>
      <c r="N179" s="5"/>
    </row>
    <row r="180" spans="1:14" ht="66.75" customHeight="1">
      <c r="A180" s="169"/>
      <c r="B180" s="166"/>
      <c r="C180" s="153"/>
      <c r="D180" s="153"/>
      <c r="E180" s="153"/>
      <c r="F180" s="153"/>
      <c r="G180" s="7" t="s">
        <v>146</v>
      </c>
      <c r="H180" s="10" t="s">
        <v>48</v>
      </c>
      <c r="I180" s="10">
        <v>4</v>
      </c>
      <c r="J180" s="10">
        <v>4</v>
      </c>
      <c r="K180" s="24">
        <f t="shared" si="8"/>
        <v>100</v>
      </c>
      <c r="L180" s="28"/>
      <c r="M180" s="24"/>
      <c r="N180" s="4"/>
    </row>
    <row r="181" spans="1:14" ht="63.75" customHeight="1">
      <c r="A181" s="169"/>
      <c r="B181" s="166"/>
      <c r="C181" s="154"/>
      <c r="D181" s="154"/>
      <c r="E181" s="154"/>
      <c r="F181" s="154"/>
      <c r="G181" s="30" t="s">
        <v>147</v>
      </c>
      <c r="H181" s="10" t="s">
        <v>48</v>
      </c>
      <c r="I181" s="49">
        <v>2</v>
      </c>
      <c r="J181" s="10">
        <v>2</v>
      </c>
      <c r="K181" s="54">
        <f t="shared" si="8"/>
        <v>100</v>
      </c>
      <c r="L181" s="31"/>
      <c r="M181" s="31"/>
      <c r="N181" s="5"/>
    </row>
    <row r="182" spans="1:14" ht="39" customHeight="1">
      <c r="A182" s="170"/>
      <c r="B182" s="167"/>
      <c r="C182" s="153"/>
      <c r="D182" s="153"/>
      <c r="E182" s="153"/>
      <c r="F182" s="153"/>
      <c r="G182" s="46" t="s">
        <v>148</v>
      </c>
      <c r="H182" s="10" t="s">
        <v>50</v>
      </c>
      <c r="I182" s="52">
        <v>50</v>
      </c>
      <c r="J182" s="10">
        <v>86</v>
      </c>
      <c r="K182" s="24">
        <f t="shared" si="8"/>
        <v>172</v>
      </c>
      <c r="L182" s="31"/>
      <c r="M182" s="31"/>
      <c r="N182" s="5"/>
    </row>
    <row r="183" spans="1:14" ht="69" customHeight="1">
      <c r="A183" s="150"/>
      <c r="B183" s="127"/>
      <c r="C183" s="58"/>
      <c r="D183" s="58"/>
      <c r="E183" s="58"/>
      <c r="F183" s="58"/>
      <c r="G183" s="90" t="s">
        <v>149</v>
      </c>
      <c r="H183" s="49" t="s">
        <v>48</v>
      </c>
      <c r="I183" s="52">
        <v>1</v>
      </c>
      <c r="J183" s="49">
        <v>1</v>
      </c>
      <c r="K183" s="54">
        <f t="shared" si="8"/>
        <v>100</v>
      </c>
      <c r="L183" s="31"/>
      <c r="M183" s="31"/>
      <c r="N183" s="5"/>
    </row>
    <row r="184" spans="1:14" ht="48.75" customHeight="1">
      <c r="A184" s="150"/>
      <c r="B184" s="127"/>
      <c r="C184" s="13"/>
      <c r="D184" s="13"/>
      <c r="E184" s="13"/>
      <c r="F184" s="13"/>
      <c r="G184" s="55" t="s">
        <v>75</v>
      </c>
      <c r="H184" s="10" t="s">
        <v>48</v>
      </c>
      <c r="I184" s="52">
        <v>3</v>
      </c>
      <c r="J184" s="10">
        <v>3</v>
      </c>
      <c r="K184" s="24">
        <f t="shared" si="8"/>
        <v>100</v>
      </c>
      <c r="L184" s="31"/>
      <c r="M184" s="31"/>
      <c r="N184" s="5"/>
    </row>
    <row r="185" spans="1:14" ht="56.25" customHeight="1">
      <c r="A185" s="150"/>
      <c r="B185" s="127"/>
      <c r="C185" s="13"/>
      <c r="D185" s="13"/>
      <c r="E185" s="13"/>
      <c r="F185" s="13"/>
      <c r="G185" s="46" t="s">
        <v>150</v>
      </c>
      <c r="H185" s="10" t="s">
        <v>48</v>
      </c>
      <c r="I185" s="52">
        <v>2</v>
      </c>
      <c r="J185" s="10">
        <v>2</v>
      </c>
      <c r="K185" s="24">
        <f t="shared" si="8"/>
        <v>100</v>
      </c>
      <c r="L185" s="31"/>
      <c r="M185" s="31"/>
      <c r="N185" s="5"/>
    </row>
    <row r="186" spans="1:14" ht="60" customHeight="1">
      <c r="A186" s="150"/>
      <c r="B186" s="127"/>
      <c r="C186" s="13"/>
      <c r="D186" s="13"/>
      <c r="E186" s="13"/>
      <c r="F186" s="13"/>
      <c r="G186" s="46" t="s">
        <v>151</v>
      </c>
      <c r="H186" s="10" t="s">
        <v>48</v>
      </c>
      <c r="I186" s="52">
        <v>1</v>
      </c>
      <c r="J186" s="10">
        <v>4</v>
      </c>
      <c r="K186" s="24">
        <f t="shared" si="8"/>
        <v>400</v>
      </c>
      <c r="L186" s="31"/>
      <c r="M186" s="31"/>
      <c r="N186" s="5"/>
    </row>
    <row r="187" spans="1:14" ht="45.75" customHeight="1">
      <c r="A187" s="151"/>
      <c r="B187" s="128"/>
      <c r="C187" s="13"/>
      <c r="D187" s="13"/>
      <c r="E187" s="13"/>
      <c r="F187" s="13"/>
      <c r="G187" s="46" t="s">
        <v>114</v>
      </c>
      <c r="H187" s="10" t="s">
        <v>48</v>
      </c>
      <c r="I187" s="52">
        <v>7</v>
      </c>
      <c r="J187" s="10">
        <v>9</v>
      </c>
      <c r="K187" s="24">
        <f t="shared" si="8"/>
        <v>128.57142857142858</v>
      </c>
      <c r="L187" s="31"/>
      <c r="M187" s="31"/>
      <c r="N187" s="5"/>
    </row>
    <row r="188" spans="1:14" ht="39" customHeight="1">
      <c r="A188" s="168" t="s">
        <v>247</v>
      </c>
      <c r="B188" s="165" t="s">
        <v>143</v>
      </c>
      <c r="C188" s="13" t="s">
        <v>84</v>
      </c>
      <c r="D188" s="117">
        <f>D189+D190</f>
        <v>350</v>
      </c>
      <c r="E188" s="117">
        <f>E189+E190</f>
        <v>345.499</v>
      </c>
      <c r="F188" s="16">
        <f>E188/D188*100</f>
        <v>98.714</v>
      </c>
      <c r="G188" s="46"/>
      <c r="H188" s="56"/>
      <c r="I188" s="56"/>
      <c r="J188" s="56"/>
      <c r="K188" s="20">
        <f>AVERAGE(K189:K190)</f>
        <v>375</v>
      </c>
      <c r="L188" s="20">
        <f>K188/F188</f>
        <v>3.798853252831412</v>
      </c>
      <c r="M188" s="17" t="s">
        <v>58</v>
      </c>
      <c r="N188" s="5"/>
    </row>
    <row r="189" spans="1:14" ht="40.5" customHeight="1">
      <c r="A189" s="169"/>
      <c r="B189" s="166"/>
      <c r="C189" s="18" t="s">
        <v>83</v>
      </c>
      <c r="D189" s="25">
        <v>350</v>
      </c>
      <c r="E189" s="26">
        <v>345.499</v>
      </c>
      <c r="F189" s="13"/>
      <c r="G189" s="46" t="s">
        <v>1</v>
      </c>
      <c r="H189" s="52" t="s">
        <v>45</v>
      </c>
      <c r="I189" s="52">
        <v>57</v>
      </c>
      <c r="J189" s="52">
        <v>57</v>
      </c>
      <c r="K189" s="24">
        <f t="shared" si="8"/>
        <v>100</v>
      </c>
      <c r="L189" s="31"/>
      <c r="M189" s="31"/>
      <c r="N189" s="5"/>
    </row>
    <row r="190" spans="1:14" ht="30" customHeight="1">
      <c r="A190" s="169"/>
      <c r="B190" s="166"/>
      <c r="C190" s="91"/>
      <c r="D190" s="92"/>
      <c r="E190" s="92"/>
      <c r="F190" s="93"/>
      <c r="G190" s="46" t="s">
        <v>144</v>
      </c>
      <c r="H190" s="10" t="s">
        <v>48</v>
      </c>
      <c r="I190" s="52">
        <v>1000</v>
      </c>
      <c r="J190" s="52">
        <v>6500</v>
      </c>
      <c r="K190" s="24">
        <f t="shared" si="8"/>
        <v>650</v>
      </c>
      <c r="L190" s="31"/>
      <c r="M190" s="31"/>
      <c r="N190" s="5"/>
    </row>
    <row r="191" spans="1:14" ht="27" customHeight="1">
      <c r="A191" s="171" t="s">
        <v>77</v>
      </c>
      <c r="B191" s="172"/>
      <c r="C191" s="172"/>
      <c r="D191" s="172"/>
      <c r="E191" s="172"/>
      <c r="F191" s="172"/>
      <c r="G191" s="172"/>
      <c r="H191" s="172"/>
      <c r="I191" s="172"/>
      <c r="J191" s="172"/>
      <c r="K191" s="172"/>
      <c r="L191" s="172"/>
      <c r="M191" s="173"/>
      <c r="N191" s="5"/>
    </row>
    <row r="192" spans="1:14" ht="40.5" customHeight="1">
      <c r="A192" s="177">
        <v>29</v>
      </c>
      <c r="B192" s="174" t="s">
        <v>124</v>
      </c>
      <c r="C192" s="13" t="s">
        <v>84</v>
      </c>
      <c r="D192" s="117">
        <f>D193+D194</f>
        <v>571.6</v>
      </c>
      <c r="E192" s="116">
        <f>E193+E194</f>
        <v>430.126</v>
      </c>
      <c r="F192" s="16">
        <f>E192/D192*100</f>
        <v>75.24947515745276</v>
      </c>
      <c r="G192" s="50"/>
      <c r="H192" s="50"/>
      <c r="I192" s="50"/>
      <c r="J192" s="50"/>
      <c r="K192" s="20">
        <f>AVERAGE(K193:K196)</f>
        <v>152.5</v>
      </c>
      <c r="L192" s="20">
        <f>K192/F192</f>
        <v>2.026592207864672</v>
      </c>
      <c r="M192" s="17" t="s">
        <v>58</v>
      </c>
      <c r="N192" s="5"/>
    </row>
    <row r="193" spans="1:14" ht="67.5" customHeight="1">
      <c r="A193" s="178"/>
      <c r="B193" s="175"/>
      <c r="C193" s="18" t="s">
        <v>83</v>
      </c>
      <c r="D193" s="25">
        <v>372.6</v>
      </c>
      <c r="E193" s="26">
        <v>330.871</v>
      </c>
      <c r="F193" s="13"/>
      <c r="G193" s="46" t="s">
        <v>0</v>
      </c>
      <c r="H193" s="52" t="s">
        <v>45</v>
      </c>
      <c r="I193" s="56">
        <v>45</v>
      </c>
      <c r="J193" s="56">
        <v>45</v>
      </c>
      <c r="K193" s="24">
        <f>J193/I193*100</f>
        <v>100</v>
      </c>
      <c r="L193" s="28"/>
      <c r="M193" s="51"/>
      <c r="N193" s="6"/>
    </row>
    <row r="194" spans="1:14" ht="45.75" customHeight="1">
      <c r="A194" s="178"/>
      <c r="B194" s="175"/>
      <c r="C194" s="91" t="s">
        <v>82</v>
      </c>
      <c r="D194" s="69">
        <v>199</v>
      </c>
      <c r="E194" s="10">
        <v>99.255</v>
      </c>
      <c r="F194" s="13"/>
      <c r="G194" s="35" t="s">
        <v>125</v>
      </c>
      <c r="H194" s="52" t="s">
        <v>54</v>
      </c>
      <c r="I194" s="19">
        <v>10</v>
      </c>
      <c r="J194" s="19">
        <v>36</v>
      </c>
      <c r="K194" s="24">
        <f>J194/I194*100</f>
        <v>360</v>
      </c>
      <c r="L194" s="28"/>
      <c r="M194" s="51"/>
      <c r="N194" s="6"/>
    </row>
    <row r="195" spans="1:14" ht="71.25" customHeight="1">
      <c r="A195" s="179"/>
      <c r="B195" s="176"/>
      <c r="C195" s="13"/>
      <c r="D195" s="13"/>
      <c r="E195" s="13"/>
      <c r="F195" s="13"/>
      <c r="G195" s="18" t="s">
        <v>265</v>
      </c>
      <c r="H195" s="52" t="s">
        <v>54</v>
      </c>
      <c r="I195" s="56">
        <v>2</v>
      </c>
      <c r="J195" s="56">
        <v>1</v>
      </c>
      <c r="K195" s="24">
        <f>J195/I195*100</f>
        <v>50</v>
      </c>
      <c r="L195" s="28"/>
      <c r="M195" s="51"/>
      <c r="N195" s="6"/>
    </row>
    <row r="196" spans="1:14" ht="81" customHeight="1">
      <c r="A196" s="135"/>
      <c r="B196" s="155"/>
      <c r="C196" s="58"/>
      <c r="D196" s="58"/>
      <c r="E196" s="58"/>
      <c r="F196" s="58"/>
      <c r="G196" s="81" t="s">
        <v>137</v>
      </c>
      <c r="H196" s="49" t="s">
        <v>48</v>
      </c>
      <c r="I196" s="49">
        <v>1</v>
      </c>
      <c r="J196" s="49">
        <v>1</v>
      </c>
      <c r="K196" s="54">
        <f>J196/I196*100</f>
        <v>100</v>
      </c>
      <c r="L196" s="31"/>
      <c r="M196" s="51"/>
      <c r="N196" s="6"/>
    </row>
    <row r="197" spans="1:13" ht="38.25" customHeight="1">
      <c r="A197" s="163" t="s">
        <v>240</v>
      </c>
      <c r="B197" s="163"/>
      <c r="C197" s="163"/>
      <c r="D197" s="163"/>
      <c r="E197" s="163"/>
      <c r="F197" s="163"/>
      <c r="G197" s="163"/>
      <c r="H197" s="163"/>
      <c r="I197" s="163"/>
      <c r="J197" s="163"/>
      <c r="K197" s="163"/>
      <c r="L197" s="163"/>
      <c r="M197" s="163"/>
    </row>
    <row r="198" spans="1:13" ht="20.25" customHeight="1">
      <c r="A198" s="113" t="s">
        <v>239</v>
      </c>
      <c r="B198" s="94" t="s">
        <v>241</v>
      </c>
      <c r="C198" s="94"/>
      <c r="D198" s="94"/>
      <c r="E198" s="94"/>
      <c r="F198" s="94"/>
      <c r="G198" s="94"/>
      <c r="H198" s="94"/>
      <c r="I198" s="94"/>
      <c r="J198" s="94"/>
      <c r="K198" s="94"/>
      <c r="L198" s="94"/>
      <c r="M198" s="94"/>
    </row>
    <row r="199" spans="1:2" ht="18" customHeight="1">
      <c r="A199" s="114" t="s">
        <v>239</v>
      </c>
      <c r="B199" t="s">
        <v>250</v>
      </c>
    </row>
    <row r="200" spans="1:2" ht="20.25" customHeight="1">
      <c r="A200" s="114" t="s">
        <v>239</v>
      </c>
      <c r="B200" t="s">
        <v>248</v>
      </c>
    </row>
    <row r="201" spans="1:13" ht="47.25" customHeight="1">
      <c r="A201" s="109" t="s">
        <v>239</v>
      </c>
      <c r="B201" s="164" t="s">
        <v>249</v>
      </c>
      <c r="C201" s="164"/>
      <c r="D201" s="164"/>
      <c r="E201" s="164"/>
      <c r="F201" s="164"/>
      <c r="G201" s="164"/>
      <c r="H201" s="164"/>
      <c r="I201" s="164"/>
      <c r="J201" s="164"/>
      <c r="K201" s="164"/>
      <c r="L201" s="164"/>
      <c r="M201" s="164"/>
    </row>
    <row r="202" spans="1:13" ht="26.25" customHeight="1">
      <c r="A202" s="162" t="s">
        <v>256</v>
      </c>
      <c r="B202" s="162"/>
      <c r="C202" s="162"/>
      <c r="D202" s="162"/>
      <c r="E202" s="162"/>
      <c r="F202" s="162"/>
      <c r="G202" s="162"/>
      <c r="H202" s="162"/>
      <c r="I202" s="162"/>
      <c r="J202" s="162"/>
      <c r="K202" s="162"/>
      <c r="L202" s="162"/>
      <c r="M202" s="162"/>
    </row>
    <row r="203" spans="1:13" ht="12.75">
      <c r="A203" s="94"/>
      <c r="B203" s="94"/>
      <c r="C203" s="94"/>
      <c r="D203" s="94"/>
      <c r="E203" s="94"/>
      <c r="F203" s="94"/>
      <c r="G203" s="94"/>
      <c r="H203" s="94"/>
      <c r="I203" s="94"/>
      <c r="J203" s="94"/>
      <c r="K203" s="94"/>
      <c r="L203" s="94"/>
      <c r="M203" s="94"/>
    </row>
    <row r="204" spans="1:13" ht="119.25" customHeight="1">
      <c r="A204" s="94"/>
      <c r="B204" s="94"/>
      <c r="C204" s="94"/>
      <c r="D204" s="94"/>
      <c r="E204" s="94"/>
      <c r="F204" s="94"/>
      <c r="G204" s="94"/>
      <c r="H204" s="94"/>
      <c r="I204" s="94"/>
      <c r="J204" s="94"/>
      <c r="K204" s="94"/>
      <c r="L204" s="94"/>
      <c r="M204" s="94"/>
    </row>
    <row r="205" spans="1:13" ht="14.25">
      <c r="A205" s="94"/>
      <c r="B205" s="95" t="s">
        <v>104</v>
      </c>
      <c r="C205" s="95"/>
      <c r="D205" s="95"/>
      <c r="E205" s="95"/>
      <c r="F205" s="95"/>
      <c r="G205" s="95"/>
      <c r="H205" s="95"/>
      <c r="I205" s="227" t="s">
        <v>115</v>
      </c>
      <c r="J205" s="227"/>
      <c r="K205" s="227"/>
      <c r="L205" s="227"/>
      <c r="M205" s="94"/>
    </row>
  </sheetData>
  <sheetProtection/>
  <mergeCells count="99">
    <mergeCell ref="I205:L205"/>
    <mergeCell ref="A82:A83"/>
    <mergeCell ref="B82:B83"/>
    <mergeCell ref="A125:A128"/>
    <mergeCell ref="B125:B128"/>
    <mergeCell ref="A132:A145"/>
    <mergeCell ref="B132:B145"/>
    <mergeCell ref="A177:M177"/>
    <mergeCell ref="A167:M167"/>
    <mergeCell ref="B102:B105"/>
    <mergeCell ref="A131:M131"/>
    <mergeCell ref="B165:B166"/>
    <mergeCell ref="B159:B163"/>
    <mergeCell ref="A156:A157"/>
    <mergeCell ref="B156:B157"/>
    <mergeCell ref="A173:A176"/>
    <mergeCell ref="B168:B170"/>
    <mergeCell ref="A164:M164"/>
    <mergeCell ref="A152:A155"/>
    <mergeCell ref="B91:B95"/>
    <mergeCell ref="A96:M96"/>
    <mergeCell ref="A178:A182"/>
    <mergeCell ref="B178:B182"/>
    <mergeCell ref="B152:B155"/>
    <mergeCell ref="B70:B73"/>
    <mergeCell ref="A171:A172"/>
    <mergeCell ref="A165:A166"/>
    <mergeCell ref="B106:B109"/>
    <mergeCell ref="A159:A163"/>
    <mergeCell ref="A74:A76"/>
    <mergeCell ref="B110:B112"/>
    <mergeCell ref="A106:A109"/>
    <mergeCell ref="A78:A80"/>
    <mergeCell ref="B27:B30"/>
    <mergeCell ref="A49:A52"/>
    <mergeCell ref="B49:B52"/>
    <mergeCell ref="A97:A100"/>
    <mergeCell ref="B66:B68"/>
    <mergeCell ref="B39:B41"/>
    <mergeCell ref="A5:M5"/>
    <mergeCell ref="A38:M38"/>
    <mergeCell ref="A27:A30"/>
    <mergeCell ref="B16:B19"/>
    <mergeCell ref="A70:A73"/>
    <mergeCell ref="B171:B172"/>
    <mergeCell ref="A88:A89"/>
    <mergeCell ref="B86:B87"/>
    <mergeCell ref="A110:A112"/>
    <mergeCell ref="A168:A170"/>
    <mergeCell ref="M2:M3"/>
    <mergeCell ref="L2:L3"/>
    <mergeCell ref="B74:B76"/>
    <mergeCell ref="B88:B89"/>
    <mergeCell ref="G2:G3"/>
    <mergeCell ref="A86:A87"/>
    <mergeCell ref="A81:M81"/>
    <mergeCell ref="B2:B3"/>
    <mergeCell ref="C2:E2"/>
    <mergeCell ref="B78:B80"/>
    <mergeCell ref="A6:A10"/>
    <mergeCell ref="A16:A19"/>
    <mergeCell ref="A11:A15"/>
    <mergeCell ref="A147:A151"/>
    <mergeCell ref="B6:B10"/>
    <mergeCell ref="A65:M65"/>
    <mergeCell ref="B147:B151"/>
    <mergeCell ref="A101:M101"/>
    <mergeCell ref="A77:M77"/>
    <mergeCell ref="A66:A68"/>
    <mergeCell ref="K2:K3"/>
    <mergeCell ref="A90:M90"/>
    <mergeCell ref="A91:A95"/>
    <mergeCell ref="A85:M85"/>
    <mergeCell ref="B97:B100"/>
    <mergeCell ref="A102:A105"/>
    <mergeCell ref="A31:A33"/>
    <mergeCell ref="B31:B33"/>
    <mergeCell ref="A55:A57"/>
    <mergeCell ref="B55:B57"/>
    <mergeCell ref="A188:A190"/>
    <mergeCell ref="A192:A195"/>
    <mergeCell ref="L67:L68"/>
    <mergeCell ref="A1:M1"/>
    <mergeCell ref="A21:A23"/>
    <mergeCell ref="H2:J2"/>
    <mergeCell ref="A2:A3"/>
    <mergeCell ref="F2:F3"/>
    <mergeCell ref="B25:B26"/>
    <mergeCell ref="A39:A41"/>
    <mergeCell ref="A54:M54"/>
    <mergeCell ref="A202:M202"/>
    <mergeCell ref="A197:M197"/>
    <mergeCell ref="B201:M201"/>
    <mergeCell ref="B173:B176"/>
    <mergeCell ref="A113:A124"/>
    <mergeCell ref="B113:B124"/>
    <mergeCell ref="B188:B190"/>
    <mergeCell ref="A191:M191"/>
    <mergeCell ref="B192:B195"/>
  </mergeCells>
  <printOptions/>
  <pageMargins left="0" right="0" top="0.1968503937007874" bottom="0" header="0" footer="0"/>
  <pageSetup horizontalDpi="600" verticalDpi="600" orientation="landscape" paperSize="9" scale="75" r:id="rId1"/>
  <headerFooter alignWithMargins="0">
    <oddFooter>&amp;CСтраница &amp;P</oddFooter>
  </headerFooter>
  <rowBreaks count="2" manualBreakCount="2">
    <brk id="45" max="255" man="1"/>
    <brk id="109" max="255" man="1"/>
  </rowBreaks>
</worksheet>
</file>

<file path=xl/worksheets/sheet2.xml><?xml version="1.0" encoding="utf-8"?>
<worksheet xmlns="http://schemas.openxmlformats.org/spreadsheetml/2006/main" xmlns:r="http://schemas.openxmlformats.org/officeDocument/2006/relationships">
  <dimension ref="A1:N15"/>
  <sheetViews>
    <sheetView zoomScalePageLayoutView="0" workbookViewId="0" topLeftCell="A1">
      <selection activeCell="R8" sqref="R8"/>
    </sheetView>
  </sheetViews>
  <sheetFormatPr defaultColWidth="9.00390625" defaultRowHeight="12.75"/>
  <cols>
    <col min="1" max="1" width="4.125" style="0" customWidth="1"/>
    <col min="2" max="2" width="38.75390625" style="0" customWidth="1"/>
    <col min="3" max="3" width="9.875" style="0" customWidth="1"/>
    <col min="4" max="4" width="9.625" style="0" customWidth="1"/>
    <col min="5" max="5" width="9.75390625" style="0" customWidth="1"/>
    <col min="6" max="6" width="15.375" style="0" customWidth="1"/>
    <col min="7" max="7" width="15.125" style="0" customWidth="1"/>
  </cols>
  <sheetData>
    <row r="1" spans="1:14" ht="43.5" customHeight="1">
      <c r="A1" s="234" t="s">
        <v>236</v>
      </c>
      <c r="B1" s="234"/>
      <c r="C1" s="234"/>
      <c r="D1" s="234"/>
      <c r="E1" s="234"/>
      <c r="F1" s="234"/>
      <c r="G1" s="234"/>
      <c r="H1" s="1"/>
      <c r="I1" s="1"/>
      <c r="J1" s="1"/>
      <c r="K1" s="1"/>
      <c r="L1" s="1"/>
      <c r="M1" s="1"/>
      <c r="N1" s="1"/>
    </row>
    <row r="2" spans="1:14" ht="36.75" customHeight="1">
      <c r="A2" s="235" t="s">
        <v>3</v>
      </c>
      <c r="B2" s="237" t="s">
        <v>86</v>
      </c>
      <c r="C2" s="239" t="s">
        <v>237</v>
      </c>
      <c r="D2" s="240"/>
      <c r="E2" s="240"/>
      <c r="F2" s="241"/>
      <c r="G2" s="242" t="s">
        <v>4</v>
      </c>
      <c r="H2" s="1"/>
      <c r="I2" s="1"/>
      <c r="J2" s="1"/>
      <c r="K2" s="1"/>
      <c r="L2" s="1"/>
      <c r="M2" s="1"/>
      <c r="N2" s="1"/>
    </row>
    <row r="3" spans="1:7" ht="132.75" customHeight="1">
      <c r="A3" s="236"/>
      <c r="B3" s="238"/>
      <c r="C3" s="100">
        <v>2015</v>
      </c>
      <c r="D3" s="100">
        <v>2016</v>
      </c>
      <c r="E3" s="100">
        <v>2017</v>
      </c>
      <c r="F3" s="101" t="s">
        <v>238</v>
      </c>
      <c r="G3" s="242"/>
    </row>
    <row r="4" spans="1:7" ht="15" customHeight="1">
      <c r="A4" s="102">
        <v>1</v>
      </c>
      <c r="B4" s="102">
        <v>2</v>
      </c>
      <c r="C4" s="102">
        <v>3</v>
      </c>
      <c r="D4" s="102">
        <v>4</v>
      </c>
      <c r="E4" s="102">
        <v>5</v>
      </c>
      <c r="F4" s="103">
        <v>6</v>
      </c>
      <c r="G4" s="104">
        <v>7</v>
      </c>
    </row>
    <row r="5" spans="1:7" ht="20.25" customHeight="1">
      <c r="A5" s="243" t="s">
        <v>68</v>
      </c>
      <c r="B5" s="244"/>
      <c r="C5" s="244"/>
      <c r="D5" s="244"/>
      <c r="E5" s="244"/>
      <c r="F5" s="244"/>
      <c r="G5" s="245"/>
    </row>
    <row r="6" spans="1:7" ht="53.25" customHeight="1">
      <c r="A6" s="50">
        <v>1</v>
      </c>
      <c r="B6" s="13" t="s">
        <v>34</v>
      </c>
      <c r="C6" s="16">
        <v>1</v>
      </c>
      <c r="D6" s="16">
        <v>0.5</v>
      </c>
      <c r="E6" s="16">
        <v>0.06</v>
      </c>
      <c r="F6" s="105">
        <f>AVERAGE(C6:E6)</f>
        <v>0.52</v>
      </c>
      <c r="G6" s="17" t="s">
        <v>103</v>
      </c>
    </row>
    <row r="7" spans="1:7" ht="32.25" customHeight="1">
      <c r="A7" s="244" t="s">
        <v>73</v>
      </c>
      <c r="B7" s="244"/>
      <c r="C7" s="244"/>
      <c r="D7" s="244"/>
      <c r="E7" s="244"/>
      <c r="F7" s="244"/>
      <c r="G7" s="245"/>
    </row>
    <row r="8" spans="1:13" ht="66" customHeight="1">
      <c r="A8" s="98">
        <v>2</v>
      </c>
      <c r="B8" s="12" t="s">
        <v>159</v>
      </c>
      <c r="C8" s="16">
        <v>0.6</v>
      </c>
      <c r="D8" s="106">
        <v>1</v>
      </c>
      <c r="E8" s="106">
        <v>74.67</v>
      </c>
      <c r="F8" s="105">
        <f>AVERAGE(C8:E8)</f>
        <v>25.423333333333332</v>
      </c>
      <c r="G8" s="156" t="s">
        <v>58</v>
      </c>
      <c r="H8" s="158"/>
      <c r="I8" s="158"/>
      <c r="J8" s="158"/>
      <c r="K8" s="158"/>
      <c r="L8" s="158"/>
      <c r="M8" s="158"/>
    </row>
    <row r="9" spans="1:13" ht="51.75" customHeight="1">
      <c r="A9" s="246" t="s">
        <v>251</v>
      </c>
      <c r="B9" s="246"/>
      <c r="C9" s="246"/>
      <c r="D9" s="246"/>
      <c r="E9" s="246"/>
      <c r="F9" s="246"/>
      <c r="G9" s="246"/>
      <c r="H9" s="157"/>
      <c r="I9" s="157"/>
      <c r="J9" s="157"/>
      <c r="K9" s="157"/>
      <c r="L9" s="157"/>
      <c r="M9" s="157"/>
    </row>
    <row r="10" spans="1:13" ht="38.25" customHeight="1">
      <c r="A10" s="107" t="s">
        <v>239</v>
      </c>
      <c r="B10" s="162" t="s">
        <v>252</v>
      </c>
      <c r="C10" s="162"/>
      <c r="D10" s="162"/>
      <c r="E10" s="162"/>
      <c r="F10" s="162"/>
      <c r="G10" s="162"/>
      <c r="H10" s="108"/>
      <c r="I10" s="108"/>
      <c r="J10" s="108"/>
      <c r="K10" s="94"/>
      <c r="L10" s="94"/>
      <c r="M10" s="94"/>
    </row>
    <row r="11" spans="1:7" ht="65.25" customHeight="1">
      <c r="A11" s="109" t="s">
        <v>239</v>
      </c>
      <c r="B11" s="164" t="s">
        <v>253</v>
      </c>
      <c r="C11" s="164"/>
      <c r="D11" s="164"/>
      <c r="E11" s="164"/>
      <c r="F11" s="164"/>
      <c r="G11" s="164"/>
    </row>
    <row r="12" spans="1:13" ht="12.75">
      <c r="A12" s="109"/>
      <c r="B12" s="247"/>
      <c r="C12" s="247"/>
      <c r="D12" s="247"/>
      <c r="E12" s="247"/>
      <c r="F12" s="247"/>
      <c r="G12" s="247"/>
      <c r="H12" s="247"/>
      <c r="I12" s="247"/>
      <c r="J12" s="247"/>
      <c r="K12" s="247"/>
      <c r="L12" s="247"/>
      <c r="M12" s="247"/>
    </row>
    <row r="13" spans="1:6" ht="12.75">
      <c r="A13" s="110"/>
      <c r="B13" s="110"/>
      <c r="C13" s="110"/>
      <c r="D13" s="110"/>
      <c r="E13" s="110"/>
      <c r="F13" s="110"/>
    </row>
    <row r="15" spans="1:7" ht="66.75" customHeight="1">
      <c r="A15" s="111" t="s">
        <v>104</v>
      </c>
      <c r="B15" s="111"/>
      <c r="C15" s="111"/>
      <c r="D15" s="111"/>
      <c r="E15" s="112"/>
      <c r="F15" s="233" t="s">
        <v>115</v>
      </c>
      <c r="G15" s="233"/>
    </row>
  </sheetData>
  <sheetProtection/>
  <mergeCells count="12">
    <mergeCell ref="B11:G11"/>
    <mergeCell ref="B12:M12"/>
    <mergeCell ref="F15:G15"/>
    <mergeCell ref="A1:G1"/>
    <mergeCell ref="A2:A3"/>
    <mergeCell ref="B2:B3"/>
    <mergeCell ref="C2:F2"/>
    <mergeCell ref="G2:G3"/>
    <mergeCell ref="A5:G5"/>
    <mergeCell ref="A7:G7"/>
    <mergeCell ref="A9:G9"/>
    <mergeCell ref="B10:G10"/>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2019-10-03T11:40:08Z</cp:lastPrinted>
  <dcterms:created xsi:type="dcterms:W3CDTF">2010-12-27T05:18:51Z</dcterms:created>
  <dcterms:modified xsi:type="dcterms:W3CDTF">2022-02-28T07:18:16Z</dcterms:modified>
  <cp:category/>
  <cp:version/>
  <cp:contentType/>
  <cp:contentStatus/>
</cp:coreProperties>
</file>