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2018" sheetId="1" r:id="rId1"/>
    <sheet name="2014-2018" sheetId="2" r:id="rId2"/>
  </sheets>
  <definedNames>
    <definedName name="_xlnm.Print_Titles" localSheetId="0">'2018'!$2:$4</definedName>
  </definedNames>
  <calcPr fullCalcOnLoad="1" refMode="R1C1"/>
</workbook>
</file>

<file path=xl/sharedStrings.xml><?xml version="1.0" encoding="utf-8"?>
<sst xmlns="http://schemas.openxmlformats.org/spreadsheetml/2006/main" count="438" uniqueCount="234">
  <si>
    <t>Актуализация сведений дежурного (опорного) плана застройки и инженерной инфраструктуры населенных пунктов Озерского городского округа</t>
  </si>
  <si>
    <t>Охват населенных пунктов округа системой централизованного оповещения</t>
  </si>
  <si>
    <t>Количество участников, посетивших лекции, беседы профилактического характера</t>
  </si>
  <si>
    <t>№ п/п</t>
  </si>
  <si>
    <t>Эффективность использования бюджетных средств</t>
  </si>
  <si>
    <t>Количество выполненных лабораторных исследований компонентов окружающей среды</t>
  </si>
  <si>
    <t>«Развитие образования в Озерском городском округе» на 2014-2018 годы (УО)</t>
  </si>
  <si>
    <t>Охват обучающихся льготной категории бесплатным горячим питанием, от общего числа обучающихся льготной категории</t>
  </si>
  <si>
    <t>Количество малообеспеченных граждан, доход которых превысил прожиточный минимум в результате реализации мероприятий программы</t>
  </si>
  <si>
    <t xml:space="preserve">Количество граждан, которым оказана единовременная материальная помощь </t>
  </si>
  <si>
    <t>Количество граждан, ежемесячно обеспеченных бесплатным горячим питанием в организациях общественного питания</t>
  </si>
  <si>
    <t>Количество граждан, получивших ежемесячную компенсацию расходов на оплату стоимости услуг социального такси до социально значимых объектов инфраструктуры и обратно</t>
  </si>
  <si>
    <t>Количество почетных граждан округа, ежемесячно:</t>
  </si>
  <si>
    <t>Количество общественных некоммерческих организаций, получивших субсидию из средств бюджета округа</t>
  </si>
  <si>
    <t>Количество молодых семей, которым предоставлены социальные выплаты в форме свидетельств на
приобретение жилья</t>
  </si>
  <si>
    <t xml:space="preserve">«Энергосбережение и повышение энергетической эффективности Озерского городского округа Челябинской области» на 2014 - 2020 годы </t>
  </si>
  <si>
    <t>Площадь земельных участков, в отношении которых проводятся кадастровые работы с целью отнесения к муниципальной собственности</t>
  </si>
  <si>
    <t>Площадь пляжей, находящихся на обслуживании и санитарном содержании</t>
  </si>
  <si>
    <t>Объем вывозимых и захороняемых твердых бытовых отходов</t>
  </si>
  <si>
    <t>Количество исследований воды и песка</t>
  </si>
  <si>
    <t>Количество очисток дна, проводимых в пределах водной акватории пляжей</t>
  </si>
  <si>
    <t>Объем песка на отсыпку территории пляжа</t>
  </si>
  <si>
    <t>Доля молодых людей, принявших участие в мероприятиях гражданско - патриотической направленности, от общего числа молодых людей в Озерском городском округе в возрасте от 14 до 30 лет</t>
  </si>
  <si>
    <t>Доля молодых людей, принявших участие в мероприятиях сферы досуга и творческой деятельности, от общего числа молодых людей в Озерском городском округе в возрасте от 14 до 30 лет</t>
  </si>
  <si>
    <t>Доля молодых людей, состоящих в общественных объединениях, от общего числа молодых людей в Озерском городском округе в возрасте от 14 до 30 лет</t>
  </si>
  <si>
    <t>Количество муниципальных служащих, прошедших повышение квалификации по программе 72 и более часов</t>
  </si>
  <si>
    <t>Количество муниципальных служащих, прошедших повышение квалификации на краткосрочных курсах</t>
  </si>
  <si>
    <t>Количество вырубленных старовозрастных, больных и аварийных деревьев на территории Озерского городского округа</t>
  </si>
  <si>
    <t>Объем ликвидированных несанкционированных свалок</t>
  </si>
  <si>
    <t>Количество граждан, принявших участие в мероприятиях, направленных на социальную адаптацию граждан, состоящих на учете в УСЗН и МУ «КЦСОН»</t>
  </si>
  <si>
    <t>Доля расходов на обеспечение деятельности по реализации муниципальной программы «Социальная поддержка населения Озерского городского округа» к общему объему финансирования, направленному на предоставление мер социальной поддержки</t>
  </si>
  <si>
    <t>ед. изм.</t>
  </si>
  <si>
    <t>%</t>
  </si>
  <si>
    <r>
      <rPr>
        <sz val="10"/>
        <rFont val="Calibri"/>
        <family val="2"/>
      </rPr>
      <t>≥</t>
    </r>
    <r>
      <rPr>
        <sz val="10"/>
        <rFont val="Times New Roman"/>
        <family val="1"/>
      </rPr>
      <t>20</t>
    </r>
  </si>
  <si>
    <t>чел.</t>
  </si>
  <si>
    <t>ед.</t>
  </si>
  <si>
    <t>семей</t>
  </si>
  <si>
    <t>км.</t>
  </si>
  <si>
    <t>метр</t>
  </si>
  <si>
    <t>кв. м.</t>
  </si>
  <si>
    <t>га</t>
  </si>
  <si>
    <t>шт.</t>
  </si>
  <si>
    <t>Высокая</t>
  </si>
  <si>
    <t>Управление образования администрации Озерского городского округа</t>
  </si>
  <si>
    <t>Управление социальной защиты населения администрации Озерского городского округа</t>
  </si>
  <si>
    <t>Очень высокая</t>
  </si>
  <si>
    <t>Количество молодых семей, улучшивших жилищные условия, в том числе с помощью ипотечных жилищных кредитов</t>
  </si>
  <si>
    <t>Управление жилищно-коммунального хозяйства администрации Озерского городского округа</t>
  </si>
  <si>
    <t>Подпрограмма "Оказание молодым семьям государственной поддержки для улучшения жилищных условий"</t>
  </si>
  <si>
    <t>Управление капитального строительства и благоустройства администрации Озерского городского округа</t>
  </si>
  <si>
    <t>Управление имущественных отношений администрации Озерского городского округа</t>
  </si>
  <si>
    <t>куб.м.</t>
  </si>
  <si>
    <t>Управление культуры администрации Озерского городского округа</t>
  </si>
  <si>
    <t>Количество одаренных детей, обучающихся в учреждениях дополнительного образования, подведомственных Управлению культуры администрации Озерского городского округа, ежегодно получающих стипендию</t>
  </si>
  <si>
    <t>Администрация Озерского городского округа (Служба по делам молодежи администрации округа)</t>
  </si>
  <si>
    <t>Администрация Озерского городского округа (Отдел кадров и муниципальной службы администрации округа)</t>
  </si>
  <si>
    <t>Администрация Озерского городского округа (Отдел охраны окружающей среды администрации округа)</t>
  </si>
  <si>
    <t>иссл.</t>
  </si>
  <si>
    <t>Администрация Озерского городского округа (Отдел по режиму администрации округа)</t>
  </si>
  <si>
    <t>Администрация Озерского городского округа (Служба безопасности и взаимодействия с правоохранительными органами администрации округа)</t>
  </si>
  <si>
    <t>Управление по делам ГО и ЧС администрации Озерского городского округа</t>
  </si>
  <si>
    <t>Управление архитектуры и градостроительства администрации Озерского городского округа</t>
  </si>
  <si>
    <t>19</t>
  </si>
  <si>
    <t>24</t>
  </si>
  <si>
    <t>Межбюджетные трансферты из федерального бюджета</t>
  </si>
  <si>
    <t>Межбюджетные трансферты из областного бюджета</t>
  </si>
  <si>
    <t>Средства бюджета округа</t>
  </si>
  <si>
    <t>Всего по муниципальной программе:</t>
  </si>
  <si>
    <t>Источник финансирования</t>
  </si>
  <si>
    <t>Наименование муниципальной программы (подпрограммы)</t>
  </si>
  <si>
    <t>Плановые</t>
  </si>
  <si>
    <t>Фактические</t>
  </si>
  <si>
    <t xml:space="preserve">Оценка полноты использования бюджетных средств (ПИБС), % </t>
  </si>
  <si>
    <t xml:space="preserve"> 6=5/4*100%</t>
  </si>
  <si>
    <t>Наименование целевого показателя (индикативного )</t>
  </si>
  <si>
    <t>Плановое</t>
  </si>
  <si>
    <t>Фактическое</t>
  </si>
  <si>
    <t>Оценка достижения плановых целевых показателей (индикаторов) (ДИП), %</t>
  </si>
  <si>
    <t xml:space="preserve">Оценка эффективности реализации  муниципальной программы (подпрограммы) (О) </t>
  </si>
  <si>
    <t>Доля школьников, которым предоставлена возможность обучаться в соответствии с основными современными требованиями, в общей численности школьников</t>
  </si>
  <si>
    <t>Доля учителей, эффективно использующих современные образовательные технологии (в том числе информационно-коммуникационные технологии) в профессиональной деятельности, в общей численности учителей</t>
  </si>
  <si>
    <t>Доля образовательных учреждений Озерского городского округа, охваченных процессами переподготовки и повышения квалификации педагогического и управленческого корпуса системы дошкольного и общего образования на базе площадок, созданных для распространения современных моделей доступного и качественного образования, а также моделей региональных и муниципальных образовательных систем, обеспечивающих государственно-общественный характер управления образованием, в общей численности образовательных учреждений Озерского городского округа</t>
  </si>
  <si>
    <t xml:space="preserve">Доля учителей, прошедших обучение по новым адресным моделям повышения квалификации и имевшим возможность выбора программ обучения, в общей численности учителей </t>
  </si>
  <si>
    <t xml:space="preserve">Доля детей в возрасте от 5 до 7 лет, охваченных услугами дошкольного образования в Озерском городском округе, в общей численности детей указанного возраста, нуждающихся в таком образовании </t>
  </si>
  <si>
    <t>Доля обучающихся по образовательным программам дошкольного образования соответствующим требованиям стандартов дошкольного образования, в общем числе дошкольников, обучающихся по образовательным программам дошкольного образования</t>
  </si>
  <si>
    <t>Всего по подпрограмме:</t>
  </si>
  <si>
    <t>Начальник Управления экономики администрации Озерского городского округа</t>
  </si>
  <si>
    <t>Количество переселенных семей, проживающих в жилых помещениях, не отвечающих установленным санитарным и техническим требованиям (в том числе с выплатой выкупной стоимости)</t>
  </si>
  <si>
    <t>Количество комплектов проектно-сметной документации, разработанных для строительства, реконструкции, капитального ремонта объектов</t>
  </si>
  <si>
    <t>Охват обучающихся МБСУВУ «Школа №202» бесплатным горячим питанием, от общего числа обучающихся в МБСУВУ Школа №202</t>
  </si>
  <si>
    <t>Количество замененных ламп накаливания</t>
  </si>
  <si>
    <t>А.И. Жмайло</t>
  </si>
  <si>
    <t>Низкая</t>
  </si>
  <si>
    <t>«Капитальные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 и социальной сферы Озерского городского округа» на 2017 год и на плановый период 2018 и 2019 годов</t>
  </si>
  <si>
    <t>«Обеспечение градостроительной деятельности на территории Озерского городского округа Челябинской области» на 2017 год и на плановый период 2018 и 2019 годов</t>
  </si>
  <si>
    <t>Демонтаж рекламных конструкций на территории Озерского городского округа</t>
  </si>
  <si>
    <t>Протяженность сетей наружного освещения, восстановленных после реконструкции, капитального ремонта</t>
  </si>
  <si>
    <t>Количество поверенных узлов учета энергоресурсов</t>
  </si>
  <si>
    <t>"Благоустройство Озерского городского округа" на 2017 год и на плановый период 2018 и 2019 годов</t>
  </si>
  <si>
    <t>Количество отловленных безнадзорных животных</t>
  </si>
  <si>
    <t>голов</t>
  </si>
  <si>
    <t>«Повышение безопасности дорожного движения на территории Озерского городского округа» на 2017 год и на плановый период 2018 и 2019 годов</t>
  </si>
  <si>
    <t>Количество  перемещенных бесхозяйных транспортных средств  на территории Озерского городского округа</t>
  </si>
  <si>
    <t>"Снижение рисков и смягчение последствий чрезвычайных ситуаций природного и техногенного характера в Озерском городском округе" на 2017 год и на плановый период 2018 и 2019 годов</t>
  </si>
  <si>
    <t>«Пожарная безопасность муниципальных учреждений  и выполнение первичных мер пожарной безопасности на территории Озерского городского округа» на 2017 год и на плановый период 2018 и 2019 годов</t>
  </si>
  <si>
    <t>Количество зданий муниципальных учреждений, в которых выполнена установка или ремонт системы оповещения и управления эвакуацией (СОУЭ)</t>
  </si>
  <si>
    <t>Количество зданий муниципальных учреждений, в которых выполнены проектные работы, установка или ремонт автоматической пожарной сигнализации</t>
  </si>
  <si>
    <t>Устройство противопожарных разрывов около населенных пунктов, прилегающих к лесу</t>
  </si>
  <si>
    <t xml:space="preserve">Количество зданий муниципальных учреждений, в которых проведена огнезащитная обработка горючих материалов, конструкций </t>
  </si>
  <si>
    <t>Количество зданий муниципальных учреждений, в которых проведены испытания пожарных кранов на водоотдачу</t>
  </si>
  <si>
    <t>"Профилактика терроризма, минимизация и (или) ликвидация последствий проявлений терроризма на территории  Озерского городского округа" на 2017 год и плановый период 2018 и 2019 годов</t>
  </si>
  <si>
    <t>"Профилактика экстремизма, минимизация и (или) ликвидация последствий проявлений экстремизма на территории Озерского городского округа" на 2017 год и плановый период 2018 и 2019 годов</t>
  </si>
  <si>
    <t>Количество массовых мероприятий по профилактике экстремизма и укреплению толерантности</t>
  </si>
  <si>
    <t>Количество дворовых территорий, на которых произведены работы из минимального перечня работ по благоустройству</t>
  </si>
  <si>
    <t>Количество дворовых территорий, на которых произведены работы из дополнительного перечня работ по благоустройству</t>
  </si>
  <si>
    <t>Количество благоустроенных общественных территорий</t>
  </si>
  <si>
    <t>Доля и размер финансового участия заинтересованных лиц в выполнении работ по благоустройству дворовых территорий от общей стоимости работ по благоустройству дворовых территорий, включенных в программу</t>
  </si>
  <si>
    <t>%/тыс. руб.</t>
  </si>
  <si>
    <t>«Улучшение условий и охраны труда на территории Озерского городского округа» на 2017 год и плановый период 2018 и 2019 годов</t>
  </si>
  <si>
    <t xml:space="preserve">Администрация Озерского городского округа </t>
  </si>
  <si>
    <t>Численность пострадавших от несчастных случаев на производстве с утратой трудоспособности в расчете на 1000 работающих</t>
  </si>
  <si>
    <t>Численность пострадавших в результате несчастных случаев на производстве со смертельным исходом в расчете на 1000 работающих</t>
  </si>
  <si>
    <r>
      <rPr>
        <sz val="10"/>
        <rFont val="Calibri"/>
        <family val="2"/>
      </rPr>
      <t>≤</t>
    </r>
    <r>
      <rPr>
        <sz val="10"/>
        <rFont val="Times New Roman"/>
        <family val="1"/>
      </rPr>
      <t>0,025</t>
    </r>
  </si>
  <si>
    <t xml:space="preserve">Количество работников администрации, муниципальных бюджетных (казенных) учреждений, прошедших обучение по вопросам охраны труда </t>
  </si>
  <si>
    <t>«Разграничение государственной собственности на землю и обустройство земель» на 2017 год и на плановый период 2018 и 2019 годов</t>
  </si>
  <si>
    <t>«Обустройство территории пляжей Озерского городского округа для организации досуга населения» на 2017 год и на плановый период 2018 и 2019 годов</t>
  </si>
  <si>
    <t>"Оздоровление экологической обстановки на территории Озерского городского округа" на 2017 год и на плановый период 2018 и 2019 годов</t>
  </si>
  <si>
    <t>«Развитие муниципальной службы в Озерском городском округе Челябинской области» на 2017 год и на плановый период 2018 и 2019 годов</t>
  </si>
  <si>
    <t>«Укрепление материально-технической базы муниципальных учреждений культуры Озерского городского округа» на 2017 год и на плановый период 2018 и 2019 годов»</t>
  </si>
  <si>
    <t>Обеспеченность муниципальных учреждений, подведомственных Управлению культуры, оборудованием и техникой от заявленной учреждениями потребности</t>
  </si>
  <si>
    <t xml:space="preserve">«Молодежь Озерска» на 2017 год и на плановый период 2018 и 2019 годов </t>
  </si>
  <si>
    <t>«Противодействие злоупотреблению наркотическими средствами и их незаконному обороту в Озерском городском округе» на 2017 год и плановый период 2018 и 2019 годов</t>
  </si>
  <si>
    <t>Количество участников, принявших участие в профилактических акциях</t>
  </si>
  <si>
    <t>Количество изготовленной печатной продукции, средств наглядной агитации по вопросам профилактики наркомании</t>
  </si>
  <si>
    <t xml:space="preserve">«Поддержка одаренных детей, обучающихся в учреждениях дополнительного образования,
подведомственных Управлению культуры администрации Озерского городского округа» на 2017 год и плановый период 2018 и 2019 годов </t>
  </si>
  <si>
    <t>«Доступное и комфортное жилье - гражданам России» в Озерском городском округе» на 2017 - 2019 годы - всего, в т.ч. по подпрограммам:</t>
  </si>
  <si>
    <t>«Социальная поддержка населения Озерского городского округа» на 2017 год и на плановый период 2018 и 2019 годов</t>
  </si>
  <si>
    <t>«Организация питания в муниципальных общеобразовательных организациях Озерского городского округа» на 2017 год и на плановый период 2018 и 2019 годов</t>
  </si>
  <si>
    <t xml:space="preserve">Количество приобретенного оборудования для столовых общеобразовательных организаций </t>
  </si>
  <si>
    <t>«Организация летнего отдыха, оздоровления, занятости детей и подростков Озерского городского округа» на 2017 год и на плановый период 2018 и 2019 годов</t>
  </si>
  <si>
    <t xml:space="preserve">Доля детей, охваченных отдыхом в каникулярное время в организациях отдыха и оздоровления детей, в общем числе детей охваченных отдыхом в организациях отдыха детей и их оздоровления всех типов  </t>
  </si>
  <si>
    <t xml:space="preserve">Доля детей, охваченных отдыхом в каникулярное время в лагерях, с дневным пребыванием детей, в общем числе детей, охваченных отдыхом в организациях отдыха детей и их оздоровления всех типов </t>
  </si>
  <si>
    <t xml:space="preserve">Доля несовершеннолетних, состоящих на профилактическом учете в органах внутренних дел, охваченных отдыхом в каникулярное время в организациях отдыха и оздоровления детей, лагерях с дневным пребыванием детей, в общем числе несовершеннолетних, состоящих на профилактическим учете в органах внутренних дел </t>
  </si>
  <si>
    <t xml:space="preserve">Количество организованных временных рабочих мест для подростков в летний период </t>
  </si>
  <si>
    <t xml:space="preserve">Доля  детей, охваченных отдыхом, от общего числа детей, охваченных отдыхом в организациях отдыха детей и их оздоровления всех типов </t>
  </si>
  <si>
    <t>Количество организованных  малозатратных форм организации летнего отдыха (походы, сплавы, экспедиции, учебно-тренировочные сборы)</t>
  </si>
  <si>
    <t>Доля семей, чьи дети старшего дошкольного возраста (от 5 до 7 лет) имеют возможность получать доступные качественные услуги предшкольного образования, в общей численности семей, имеющих детей старшего дошкольного возраста</t>
  </si>
  <si>
    <t xml:space="preserve">Доля обучающихся в общей численности обучающихся на всех уровнях образования, получивших оценку своих достижений (в том числе с использованием информационно-коммуникационных технологий) через добровольные и обязательные процедуры оценивания для построения на основе этого индивидуальной образовательной траектории, способствующей социализации личности </t>
  </si>
  <si>
    <t>Доля специалистов педагогического и управленческого корпуса системы дошкольного и общего образования, обеспечивающих распространение современных моделей доступного и качественного образования, а также моделей региональных и муниципальных образовательных систем, обеспечивающих государственно-общественный характер управления образованием, в общей численности специалистов педагогического и управленческого корпуса системы дошкольного и общего образования</t>
  </si>
  <si>
    <t>Доля детей в возрасте от 1 года до 7 лет, охваченных услугами дошкольного образования в Озерском городском округе, в общей численности детей указанного возраста, нуждающихся в таком образовании</t>
  </si>
  <si>
    <t xml:space="preserve">Доля детей в возрасте от 3 до 7 лет, которым предоставлена возможность получать услуги дошкольного образования, в общей численности детей указанного возраста, скорректированной на численность детей в возрасте 5-7 лет, обучающихся в школе </t>
  </si>
  <si>
    <t>Доля педагогических работников в возрасте до 30 лет, работающих в муниципальных общеобразовательных учреждениях, специальных (коррекционных) образовательных учреждениях для обучающихся, воспитанников с ограниченными возможностями здоровья, дошкольных образовательных учреждениях, образовательных учреждениях дополнительного образования детей</t>
  </si>
  <si>
    <t xml:space="preserve">Доля победителей, призеров, дипломантов всероссийских мероприятий художественно-эстетической, физкультурно-спортивной, интеллектуальной, эколого-биологической, технической, военно-патриотической направленностей в общем количестве участников всероссийских мероприятий указанных направленностей среди обучающихся муниципальных образовательных учреждений, реализующих программы начального, основного, среднего (полного) общего и дополнительного образования </t>
  </si>
  <si>
    <t>Доля программ профилактической направленности, рекомендованных к использованию в образовательных учреждениях Челябинской области по итогам областного конкурса образовательных учреждений, разработавших образовательные и просветительские программы по профилактике асоциальных явлений, от общего количества программ, представленных на указанный областной конкурс</t>
  </si>
  <si>
    <t>Доля обучающихся 9-11 классов общеобразовательных учреждений, принявших участие в региональных этапах олимпиад школьников по общеобразовательным предметам, в общей численности обучающихся 9-11 классов общеобразовательных учреждений</t>
  </si>
  <si>
    <t>Доля образовательных учреждений общего образования. Функционирующих в рамках национальной образовательной инициативы «Наша новая школа», в общем количестве образовательных учреждений общего образования Озерского городского округа</t>
  </si>
  <si>
    <t xml:space="preserve">Доля общеобразовательных организаций, расположенных в сельской местности, в которых созданы условия для занятий физической культурой и спортом, в общем количестве общеобразовательных организаций, расположенных в сельской местности </t>
  </si>
  <si>
    <t>Количество граждан, воспользовавшихся мерами социальной поддержки обучающихся по программам высшего профессионального педагогического образования по очной форме обучения на основании заключенных договоров о целевом обучении (стипендия)</t>
  </si>
  <si>
    <r>
      <rPr>
        <sz val="10"/>
        <rFont val="Calibri"/>
        <family val="2"/>
      </rPr>
      <t>≤</t>
    </r>
    <r>
      <rPr>
        <sz val="10"/>
        <rFont val="Times New Roman"/>
        <family val="1"/>
      </rPr>
      <t>12</t>
    </r>
  </si>
  <si>
    <t>Протяженность капитально отремонтированного участка теплосети МБСЛШ им. Гагарина, г. Кыштым</t>
  </si>
  <si>
    <t>Количество отремонтированных и обустроенных пешеходных переходов на территории Озерского городского округа, в том числе дорожными знаками, пешеходными ограждениями, искусственными неровностями, светофорами типа Т7</t>
  </si>
  <si>
    <t xml:space="preserve">Оценка эффективности реализации муниципальных программ Озерского городского округа в целом, после завершения их реализации </t>
  </si>
  <si>
    <t xml:space="preserve">Оценка эффективности по годам реализации  муниципальной программы (подпрограммы) </t>
  </si>
  <si>
    <t xml:space="preserve">Оценка эффективности в целом после завершения реализации  муниципальной программы (подпрограммы) </t>
  </si>
  <si>
    <t>-</t>
  </si>
  <si>
    <r>
      <rPr>
        <i/>
        <sz val="10"/>
        <rFont val="Arial Cyr"/>
        <family val="0"/>
      </rPr>
      <t xml:space="preserve">Примечание: </t>
    </r>
    <r>
      <rPr>
        <sz val="10"/>
        <rFont val="Arial Cyr"/>
        <family val="0"/>
      </rPr>
      <t>эффективность реализации муниципальных программ в рассматриваемом периоде определена исходя из проведенного анализа достигнутых результатов, их соответствия плановым показателям, результатов соотношения достигнутых показателей к фактическим объемам расходов, так:</t>
    </r>
  </si>
  <si>
    <t>17</t>
  </si>
  <si>
    <t>18</t>
  </si>
  <si>
    <t>12 = 11 / 6</t>
  </si>
  <si>
    <t xml:space="preserve">Доля общеобразовательных организаций, в которых создана без барьерная среда для инклюзивного образования детей-инвалидов, в общем количестве общеобразовательных организаций в Озерском городском округе </t>
  </si>
  <si>
    <t>Протяженность участка теплосети, восстановленного после реконструкции</t>
  </si>
  <si>
    <t>Количество населенных пунктов Озерского городского округа Челябинской области, сведения о которых внесены в государственный кадастр недвижимости</t>
  </si>
  <si>
    <t xml:space="preserve">Оценка эффективности реализации муниципальных программ Озерского городского округа Челябинской области по итогам 2018 года </t>
  </si>
  <si>
    <t>Расходы на реализацию муниципальной программы (подпрограммы) на 2018 год,                   тыс. руб.</t>
  </si>
  <si>
    <t>Значение целевого показателя (индикатора) муниципальной программы (подпрограммы) на 2018 год</t>
  </si>
  <si>
    <t xml:space="preserve">Количество детей из малообеспеченных, неблагополучных семей, а также семей, оказавшихся в трудной жизненной ситуации, получающих дошкольное образование 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</si>
  <si>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</t>
  </si>
  <si>
    <t xml:space="preserve">Доля образовательных организаций, в которых созданы условия для получения детьми с ОВЗ качественного образования, в общем количестве образовательных организаций </t>
  </si>
  <si>
    <t>Снижение удельного веса численности обучающихся  в общеобразовательных организациях, расположенных на территории Озерского городского округа, занимающихся в зданиях, требующих капитального ремонта или реконструкции</t>
  </si>
  <si>
    <t>Доля капитально отремонтированных зданий муниципальных общеобразовательных организаций в общем количестве зданий муниципальных общеобразовательных организаций, требующих проведения капитальных ремонтов</t>
  </si>
  <si>
    <t xml:space="preserve"> - получающих ежегодную денежную выплату к празднику «День города»</t>
  </si>
  <si>
    <t>3</t>
  </si>
  <si>
    <t>Количество проведенных аукционов (конкурсов) по продаже права на заключение договоров аренды земельных участков</t>
  </si>
  <si>
    <t>Удельный вес рабочих мест, на которых проведена специальная оценка условий труда от общего количества рабочих мест в структурных подразделениях администрации Озерского городского округа</t>
  </si>
  <si>
    <t>2,42%/466,21</t>
  </si>
  <si>
    <t>Количество разработанных комплектов проектной документации на благоустройство общественных территорий</t>
  </si>
  <si>
    <t>комп.</t>
  </si>
  <si>
    <t>«Противодействие коррупции в Озерском городском округе» на 2018 год и на плановый период 2019 и 2020 годов</t>
  </si>
  <si>
    <t>Количество изготовленных и приобретенных средств наглядной агитации (листовок) по вопросам противодействия коррупции</t>
  </si>
  <si>
    <t>Количество муниципальных учреждений оснащенных системой контроля доступа</t>
  </si>
  <si>
    <t>Количество зданий общежитий, в которых выполнены работы по ремонту путей эвакуации</t>
  </si>
  <si>
    <t>Количество зданий, восстановленных после реконструкции, капитального ремонта</t>
  </si>
  <si>
    <t>Протяженность созданной кабельной трассы 6кВ</t>
  </si>
  <si>
    <t xml:space="preserve">Протяженность построенного газопровода </t>
  </si>
  <si>
    <t>Протяженность капитально отремонтированных сетей электроснабжения   г. Озерск, п. Татыш, железнодорожная станция</t>
  </si>
  <si>
    <t>Количество установленных узлов учета тепла и теплоносителя</t>
  </si>
  <si>
    <t>"Капитальный ремонт учреждений социальной сферы" Озерского городского округа на 2017 год и на плановый период 2018 и 2019 годы</t>
  </si>
  <si>
    <t>Количество проведенных выборочных ремонтов на объектах социальной сферы</t>
  </si>
  <si>
    <t>Количество объектов социальной сферы</t>
  </si>
  <si>
    <t>Количество посещений организаций культуры (муниципальных театров) по отношению к уровню 2010 года</t>
  </si>
  <si>
    <t>Количество проектов межевания территории, сведения о которых внесены в Единый государственный реестр недвижимости</t>
  </si>
  <si>
    <t>Количество территориальных зон, сведения о которых внесены в Единый государственный реестр недвижимости</t>
  </si>
  <si>
    <t>Количество зданий муниципальных учреждений, в которых установлены противопожарные двери или люки с нормируемым пределом огнестойкости, доводчики на двери, пожарные лестницы</t>
  </si>
  <si>
    <t>Количество зданий муниципальных учреждений, оборудованных необходимыми средствами пожаротушения</t>
  </si>
  <si>
    <t>Количество зданий муниципальных учреждений, в которых заменены горючие материалы на путях эвакуации</t>
  </si>
  <si>
    <t>Количество зданий муниципальных учреждений, приводящих свои электрические сети согласно требованиям ПУЭ</t>
  </si>
  <si>
    <t>16</t>
  </si>
  <si>
    <t>Внебюджетные средства</t>
  </si>
  <si>
    <t>Количество благоустроенных остановочных комплексов</t>
  </si>
  <si>
    <t>Подпрограмма "Мероприятия по переселению граждан из жилищного фонда, признанного непригодным для проживания"</t>
  </si>
  <si>
    <t>2</t>
  </si>
  <si>
    <t>кв.м</t>
  </si>
  <si>
    <t>169</t>
  </si>
  <si>
    <t>12</t>
  </si>
  <si>
    <t>Протяженность капитально отремонтированных участков автомобильных дорог</t>
  </si>
  <si>
    <r>
      <rPr>
        <sz val="10"/>
        <rFont val="Calibri"/>
        <family val="2"/>
      </rPr>
      <t>≤</t>
    </r>
    <r>
      <rPr>
        <sz val="10"/>
        <rFont val="Times New Roman"/>
        <family val="1"/>
      </rPr>
      <t>10,11</t>
    </r>
  </si>
  <si>
    <t>«Формирование современной городской среды в Озерском городском округе» на 2018 -2022 годы</t>
  </si>
  <si>
    <t>13.1</t>
  </si>
  <si>
    <t>13.2</t>
  </si>
  <si>
    <t>14</t>
  </si>
  <si>
    <t>15</t>
  </si>
  <si>
    <t>21</t>
  </si>
  <si>
    <t>22</t>
  </si>
  <si>
    <t>25</t>
  </si>
  <si>
    <t xml:space="preserve">«Социальная поддержка населения Озерского городского округа» на 2017 год и на плановый период 2018 и 2019 годов </t>
  </si>
  <si>
    <t xml:space="preserve">«Развитие образования в Озерском городском округе» на 2014-2018 годы </t>
  </si>
  <si>
    <r>
      <rPr>
        <i/>
        <sz val="10"/>
        <rFont val="Arial Cyr"/>
        <family val="0"/>
      </rPr>
      <t>Примечание:</t>
    </r>
    <r>
      <rPr>
        <sz val="10"/>
        <rFont val="Arial Cyr"/>
        <family val="0"/>
      </rPr>
      <t xml:space="preserve"> эффективность реализации 2 муниципальных программ, утвержденных на 2014-2018 годы  и на 2017 год и на плановый период 2018 и 2019 годов, но завершившей реализацию в 2018 году проведенная в целом после  их завершения, определена как среднее арифметическое оценок эффективности муниципальных программ по каждому году реализации этих программ, так:</t>
    </r>
  </si>
  <si>
    <r>
      <rPr>
        <b/>
        <i/>
        <sz val="10"/>
        <rFont val="Arial Cyr"/>
        <family val="0"/>
      </rPr>
      <t xml:space="preserve"> высокую</t>
    </r>
    <r>
      <rPr>
        <sz val="10"/>
        <rFont val="Arial Cyr"/>
        <family val="0"/>
      </rPr>
      <t xml:space="preserve"> эффективность использования средств бюджета (значительно превышает целевое значение) имеет 2 муниципальные программы</t>
    </r>
  </si>
  <si>
    <t>Количество ликвидируемых кв.м жилищного фонда, признанного непригодным для проживания, аварийным и подлежащим сносу</t>
  </si>
  <si>
    <r>
      <rPr>
        <b/>
        <i/>
        <sz val="12"/>
        <rFont val="Arial Cyr"/>
        <family val="0"/>
      </rPr>
      <t>очень высокую</t>
    </r>
    <r>
      <rPr>
        <sz val="12"/>
        <rFont val="Arial Cyr"/>
        <family val="0"/>
      </rPr>
      <t xml:space="preserve"> эффективность использования средств бюджета (значительно превышает целевое значение) имеют 6 муниципальных программ;</t>
    </r>
  </si>
  <si>
    <r>
      <rPr>
        <b/>
        <i/>
        <sz val="12"/>
        <rFont val="Arial Cyr"/>
        <family val="0"/>
      </rPr>
      <t>высокую</t>
    </r>
    <r>
      <rPr>
        <i/>
        <sz val="12"/>
        <rFont val="Arial Cyr"/>
        <family val="0"/>
      </rPr>
      <t xml:space="preserve"> </t>
    </r>
    <r>
      <rPr>
        <sz val="12"/>
        <rFont val="Arial Cyr"/>
        <family val="0"/>
      </rPr>
      <t>эффективность использования средств бюджета (превышение целевого значения) имеют 18 муниципальных программ;</t>
    </r>
  </si>
  <si>
    <r>
      <rPr>
        <b/>
        <i/>
        <sz val="12"/>
        <rFont val="Arial Cyr"/>
        <family val="0"/>
      </rPr>
      <t>низкую</t>
    </r>
    <r>
      <rPr>
        <b/>
        <sz val="12"/>
        <rFont val="Arial Cyr"/>
        <family val="0"/>
      </rPr>
      <t xml:space="preserve"> </t>
    </r>
    <r>
      <rPr>
        <sz val="12"/>
        <rFont val="Arial Cyr"/>
        <family val="0"/>
      </rPr>
      <t>эффективность</t>
    </r>
    <r>
      <rPr>
        <b/>
        <sz val="12"/>
        <rFont val="Arial Cyr"/>
        <family val="0"/>
      </rPr>
      <t xml:space="preserve"> </t>
    </r>
    <r>
      <rPr>
        <sz val="12"/>
        <rFont val="Arial Cyr"/>
        <family val="0"/>
      </rPr>
      <t xml:space="preserve">использования средств бюджета (не достигнуто целевое значение) имеют 2 муниципальные программы:  </t>
    </r>
  </si>
  <si>
    <r>
      <rPr>
        <i/>
        <sz val="12"/>
        <rFont val="Arial Cyr"/>
        <family val="0"/>
      </rPr>
      <t>муниципальная программа «Доступное и комфортное жилье - гражданам России» в Озерском городском округе» на 2017 - 2019 годы,</t>
    </r>
    <r>
      <rPr>
        <sz val="12"/>
        <rFont val="Arial Cyr"/>
        <family val="0"/>
      </rPr>
      <t xml:space="preserve"> в связи с тем, что целевой показатель "Количество переселенных семей, проживающих в жилых помещениях, не отвечающих установленным санитарным и техническим требованиям (в том числе с выплатой выкупной стоимости)" подпрограммы "Мероприятия по переселению граждан из жилищного фонда, признанного непригодным для проживания" имеет оценку достижения плановых целевых показателей (индикаторов) менее 100 % (66,67%) в виду отказа одной семьи от предложенных вариантов переселения; </t>
    </r>
  </si>
  <si>
    <r>
      <t xml:space="preserve">«Улучшение условий и охраны труда на территории Озерского городского округа» на 2017 год и плановый период 2018 и 2019 годов, </t>
    </r>
    <r>
      <rPr>
        <sz val="12"/>
        <rFont val="Arial Cyr"/>
        <family val="0"/>
      </rPr>
      <t xml:space="preserve">связано с увеличением целевых показателей "Численность пострадавших от несчастных случаев на производстве с утратой трудоспособности в расчете на 1000 работающих и численность пострадавших в результате несчастных случаев на производстве со смертельным исходом в расчете на 1000 работающих" основанных на фактическом количестве несчастных случаев на производстве (один их них смертельный). 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</si>
</sst>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0"/>
    <numFmt numFmtId="185" formatCode="0.000000000"/>
    <numFmt numFmtId="186" formatCode="#,##0.000"/>
    <numFmt numFmtId="187" formatCode="#,##0.0000"/>
    <numFmt numFmtId="188" formatCode="0.0%"/>
    <numFmt numFmtId="189" formatCode="_-* #,##0.000_р_._-;\-* #,##0.000_р_._-;_-* &quot;-&quot;??_р_._-;_-@_-"/>
  </numFmts>
  <fonts count="4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.5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b/>
      <sz val="14"/>
      <name val="Times New Roman"/>
      <family val="1"/>
    </font>
    <font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u val="single"/>
      <sz val="10"/>
      <name val="Times New Roman"/>
      <family val="1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rgb="FFFF0000"/>
      <name val="Arial Cyr"/>
      <family val="0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42" fillId="0" borderId="0" xfId="0" applyNumberFormat="1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83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186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12" xfId="53" applyFont="1" applyFill="1" applyBorder="1" applyAlignment="1">
      <alignment vertical="center" wrapText="1"/>
      <protection/>
    </xf>
    <xf numFmtId="0" fontId="6" fillId="0" borderId="14" xfId="53" applyFont="1" applyFill="1" applyBorder="1" applyAlignment="1">
      <alignment vertical="center" wrapText="1"/>
      <protection/>
    </xf>
    <xf numFmtId="183" fontId="1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6" fillId="0" borderId="10" xfId="53" applyFont="1" applyFill="1" applyBorder="1" applyAlignment="1">
      <alignment vertical="center" wrapText="1"/>
      <protection/>
    </xf>
    <xf numFmtId="0" fontId="6" fillId="0" borderId="13" xfId="53" applyFont="1" applyFill="1" applyBorder="1" applyAlignment="1">
      <alignment vertical="center" wrapText="1"/>
      <protection/>
    </xf>
    <xf numFmtId="0" fontId="1" fillId="0" borderId="13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183" fontId="4" fillId="0" borderId="11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183" fontId="4" fillId="0" borderId="15" xfId="0" applyNumberFormat="1" applyFont="1" applyFill="1" applyBorder="1" applyAlignment="1">
      <alignment horizontal="center" vertical="center" wrapText="1"/>
    </xf>
    <xf numFmtId="0" fontId="46" fillId="24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183" fontId="1" fillId="0" borderId="12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/>
    </xf>
    <xf numFmtId="0" fontId="27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top"/>
    </xf>
    <xf numFmtId="0" fontId="34" fillId="0" borderId="10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1" fillId="0" borderId="10" xfId="53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183" fontId="1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top"/>
    </xf>
    <xf numFmtId="183" fontId="0" fillId="0" borderId="0" xfId="0" applyNumberFormat="1" applyFill="1" applyAlignment="1">
      <alignment vertical="center" wrapText="1"/>
    </xf>
    <xf numFmtId="183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3" fontId="35" fillId="0" borderId="0" xfId="0" applyNumberFormat="1" applyFont="1" applyFill="1" applyAlignment="1">
      <alignment horizontal="left" vertical="center" wrapText="1"/>
    </xf>
    <xf numFmtId="183" fontId="37" fillId="0" borderId="0" xfId="0" applyNumberFormat="1" applyFont="1" applyFill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top"/>
    </xf>
    <xf numFmtId="0" fontId="30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top"/>
    </xf>
    <xf numFmtId="0" fontId="4" fillId="0" borderId="2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31" fillId="0" borderId="0" xfId="0" applyFont="1" applyFill="1" applyAlignment="1">
      <alignment horizontal="center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justify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Alignment="1">
      <alignment horizontal="right"/>
    </xf>
    <xf numFmtId="0" fontId="30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Примечание 2 2" xfId="59"/>
    <cellStyle name="Примечание 3" xfId="60"/>
    <cellStyle name="Примечание 3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1"/>
  <sheetViews>
    <sheetView tabSelected="1" zoomScalePageLayoutView="0" workbookViewId="0" topLeftCell="A106">
      <selection activeCell="J106" sqref="J106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375" style="0" customWidth="1"/>
    <col min="4" max="4" width="11.875" style="0" customWidth="1"/>
    <col min="5" max="5" width="13.625" style="0" customWidth="1"/>
    <col min="6" max="6" width="13.75390625" style="0" customWidth="1"/>
    <col min="7" max="7" width="33.00390625" style="0" customWidth="1"/>
    <col min="8" max="8" width="5.75390625" style="0" customWidth="1"/>
    <col min="9" max="9" width="10.125" style="0" customWidth="1"/>
    <col min="10" max="10" width="13.375" style="0" customWidth="1"/>
    <col min="11" max="11" width="13.25390625" style="0" customWidth="1"/>
    <col min="12" max="12" width="16.25390625" style="0" customWidth="1"/>
    <col min="13" max="13" width="14.75390625" style="0" customWidth="1"/>
  </cols>
  <sheetData>
    <row r="1" spans="1:21" ht="28.5" customHeight="1">
      <c r="A1" s="176" t="s">
        <v>172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"/>
      <c r="O1" s="1"/>
      <c r="P1" s="1"/>
      <c r="Q1" s="1"/>
      <c r="R1" s="1"/>
      <c r="S1" s="1"/>
      <c r="T1" s="1"/>
      <c r="U1" s="1"/>
    </row>
    <row r="2" spans="1:21" ht="59.25" customHeight="1">
      <c r="A2" s="179" t="s">
        <v>3</v>
      </c>
      <c r="B2" s="187" t="s">
        <v>69</v>
      </c>
      <c r="C2" s="189" t="s">
        <v>173</v>
      </c>
      <c r="D2" s="190"/>
      <c r="E2" s="191"/>
      <c r="F2" s="181" t="s">
        <v>72</v>
      </c>
      <c r="G2" s="185" t="s">
        <v>74</v>
      </c>
      <c r="H2" s="178" t="s">
        <v>174</v>
      </c>
      <c r="I2" s="178"/>
      <c r="J2" s="178"/>
      <c r="K2" s="181" t="s">
        <v>77</v>
      </c>
      <c r="L2" s="178" t="s">
        <v>78</v>
      </c>
      <c r="M2" s="181" t="s">
        <v>4</v>
      </c>
      <c r="N2" s="1"/>
      <c r="O2" s="1"/>
      <c r="P2" s="1"/>
      <c r="Q2" s="1"/>
      <c r="R2" s="1"/>
      <c r="S2" s="1"/>
      <c r="T2" s="1"/>
      <c r="U2" s="1"/>
    </row>
    <row r="3" spans="1:14" ht="51" customHeight="1">
      <c r="A3" s="180"/>
      <c r="B3" s="188"/>
      <c r="C3" s="56" t="s">
        <v>68</v>
      </c>
      <c r="D3" s="56" t="s">
        <v>70</v>
      </c>
      <c r="E3" s="56" t="s">
        <v>71</v>
      </c>
      <c r="F3" s="181"/>
      <c r="G3" s="186"/>
      <c r="H3" s="55" t="s">
        <v>31</v>
      </c>
      <c r="I3" s="56" t="s">
        <v>75</v>
      </c>
      <c r="J3" s="56" t="s">
        <v>76</v>
      </c>
      <c r="K3" s="181"/>
      <c r="L3" s="178"/>
      <c r="M3" s="181"/>
      <c r="N3" s="9"/>
    </row>
    <row r="4" spans="1:13" ht="15" customHeight="1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 t="s">
        <v>73</v>
      </c>
      <c r="G4" s="27">
        <v>7</v>
      </c>
      <c r="H4" s="27">
        <v>8</v>
      </c>
      <c r="I4" s="27">
        <v>9</v>
      </c>
      <c r="J4" s="27">
        <v>10</v>
      </c>
      <c r="K4" s="27">
        <v>11</v>
      </c>
      <c r="L4" s="93" t="s">
        <v>168</v>
      </c>
      <c r="M4" s="27">
        <v>13</v>
      </c>
    </row>
    <row r="5" spans="1:13" ht="20.25" customHeight="1">
      <c r="A5" s="172" t="s">
        <v>43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39.75" customHeight="1">
      <c r="A6" s="156">
        <v>1</v>
      </c>
      <c r="B6" s="150" t="s">
        <v>6</v>
      </c>
      <c r="C6" s="13" t="s">
        <v>67</v>
      </c>
      <c r="D6" s="17">
        <f>D7+D8+D9</f>
        <v>31937.078999999998</v>
      </c>
      <c r="E6" s="17">
        <f>E7+E8+E9</f>
        <v>31904.414999999997</v>
      </c>
      <c r="F6" s="16">
        <f>E6/D6*100</f>
        <v>99.89772389641519</v>
      </c>
      <c r="G6" s="27"/>
      <c r="H6" s="27"/>
      <c r="I6" s="27"/>
      <c r="J6" s="27"/>
      <c r="K6" s="20">
        <f>AVERAGE(K7:K30)</f>
        <v>107.50018768562092</v>
      </c>
      <c r="L6" s="20">
        <f>K6/F6</f>
        <v>1.0761024725356985</v>
      </c>
      <c r="M6" s="17" t="s">
        <v>42</v>
      </c>
    </row>
    <row r="7" spans="1:14" ht="99" customHeight="1">
      <c r="A7" s="157"/>
      <c r="B7" s="151"/>
      <c r="C7" s="18" t="s">
        <v>66</v>
      </c>
      <c r="D7" s="25">
        <v>23445.479</v>
      </c>
      <c r="E7" s="25">
        <v>23412.815</v>
      </c>
      <c r="F7" s="15"/>
      <c r="G7" s="7" t="s">
        <v>146</v>
      </c>
      <c r="H7" s="10" t="s">
        <v>32</v>
      </c>
      <c r="I7" s="28">
        <v>100</v>
      </c>
      <c r="J7" s="28">
        <v>100</v>
      </c>
      <c r="K7" s="24">
        <f>J7/I7*100</f>
        <v>100</v>
      </c>
      <c r="L7" s="28"/>
      <c r="M7" s="29"/>
      <c r="N7" s="6"/>
    </row>
    <row r="8" spans="1:14" ht="72" customHeight="1">
      <c r="A8" s="157"/>
      <c r="B8" s="151"/>
      <c r="C8" s="18" t="s">
        <v>64</v>
      </c>
      <c r="D8" s="25">
        <v>335.016</v>
      </c>
      <c r="E8" s="25">
        <v>335.016</v>
      </c>
      <c r="F8" s="15"/>
      <c r="G8" s="7" t="s">
        <v>79</v>
      </c>
      <c r="H8" s="10" t="s">
        <v>32</v>
      </c>
      <c r="I8" s="28">
        <v>98.1</v>
      </c>
      <c r="J8" s="28">
        <v>98.1</v>
      </c>
      <c r="K8" s="24">
        <f aca="true" t="shared" si="0" ref="K8:K30">J8/I8*100</f>
        <v>100</v>
      </c>
      <c r="L8" s="28"/>
      <c r="M8" s="29"/>
      <c r="N8" s="6"/>
    </row>
    <row r="9" spans="1:14" ht="99.75" customHeight="1">
      <c r="A9" s="157"/>
      <c r="B9" s="151"/>
      <c r="C9" s="18" t="s">
        <v>65</v>
      </c>
      <c r="D9" s="25">
        <v>8156.584</v>
      </c>
      <c r="E9" s="25">
        <v>8156.584</v>
      </c>
      <c r="F9" s="15"/>
      <c r="G9" s="7" t="s">
        <v>80</v>
      </c>
      <c r="H9" s="10" t="s">
        <v>32</v>
      </c>
      <c r="I9" s="28">
        <v>72.3</v>
      </c>
      <c r="J9" s="28">
        <v>72.3</v>
      </c>
      <c r="K9" s="24">
        <f t="shared" si="0"/>
        <v>100</v>
      </c>
      <c r="L9" s="28"/>
      <c r="M9" s="29"/>
      <c r="N9" s="6"/>
    </row>
    <row r="10" spans="1:14" ht="241.5" customHeight="1">
      <c r="A10" s="158"/>
      <c r="B10" s="152"/>
      <c r="C10" s="13"/>
      <c r="D10" s="13"/>
      <c r="E10" s="13"/>
      <c r="F10" s="13"/>
      <c r="G10" s="7" t="s">
        <v>81</v>
      </c>
      <c r="H10" s="10" t="s">
        <v>32</v>
      </c>
      <c r="I10" s="28">
        <v>36</v>
      </c>
      <c r="J10" s="28">
        <v>36</v>
      </c>
      <c r="K10" s="24">
        <f t="shared" si="0"/>
        <v>100</v>
      </c>
      <c r="L10" s="28"/>
      <c r="M10" s="29"/>
      <c r="N10" s="6"/>
    </row>
    <row r="11" spans="1:14" ht="155.25" customHeight="1">
      <c r="A11" s="194"/>
      <c r="B11" s="96"/>
      <c r="C11" s="15"/>
      <c r="D11" s="15"/>
      <c r="E11" s="15"/>
      <c r="F11" s="15"/>
      <c r="G11" s="7" t="s">
        <v>147</v>
      </c>
      <c r="H11" s="10" t="s">
        <v>32</v>
      </c>
      <c r="I11" s="28">
        <v>35.3</v>
      </c>
      <c r="J11" s="28">
        <v>31.9</v>
      </c>
      <c r="K11" s="24">
        <f t="shared" si="0"/>
        <v>90.36827195467423</v>
      </c>
      <c r="L11" s="28"/>
      <c r="M11" s="29"/>
      <c r="N11" s="6"/>
    </row>
    <row r="12" spans="1:14" ht="201.75" customHeight="1">
      <c r="A12" s="177"/>
      <c r="B12" s="51"/>
      <c r="C12" s="15"/>
      <c r="D12" s="15"/>
      <c r="E12" s="15"/>
      <c r="F12" s="15"/>
      <c r="G12" s="7" t="s">
        <v>148</v>
      </c>
      <c r="H12" s="10" t="s">
        <v>32</v>
      </c>
      <c r="I12" s="28">
        <v>72.3</v>
      </c>
      <c r="J12" s="28">
        <v>72.3</v>
      </c>
      <c r="K12" s="24">
        <f t="shared" si="0"/>
        <v>100</v>
      </c>
      <c r="L12" s="28"/>
      <c r="M12" s="29"/>
      <c r="N12" s="6"/>
    </row>
    <row r="13" spans="1:14" ht="76.5">
      <c r="A13" s="177"/>
      <c r="B13" s="51"/>
      <c r="C13" s="15"/>
      <c r="D13" s="15"/>
      <c r="E13" s="15"/>
      <c r="F13" s="15"/>
      <c r="G13" s="7" t="s">
        <v>82</v>
      </c>
      <c r="H13" s="10" t="s">
        <v>32</v>
      </c>
      <c r="I13" s="28">
        <v>60</v>
      </c>
      <c r="J13" s="28">
        <v>70.7</v>
      </c>
      <c r="K13" s="24">
        <f t="shared" si="0"/>
        <v>117.83333333333334</v>
      </c>
      <c r="L13" s="28"/>
      <c r="M13" s="29"/>
      <c r="N13" s="6"/>
    </row>
    <row r="14" spans="1:14" ht="83.25" customHeight="1">
      <c r="A14" s="177"/>
      <c r="B14" s="51"/>
      <c r="C14" s="15"/>
      <c r="D14" s="15"/>
      <c r="E14" s="15"/>
      <c r="F14" s="15"/>
      <c r="G14" s="30" t="s">
        <v>83</v>
      </c>
      <c r="H14" s="10" t="s">
        <v>32</v>
      </c>
      <c r="I14" s="31">
        <v>100</v>
      </c>
      <c r="J14" s="28">
        <v>100</v>
      </c>
      <c r="K14" s="24">
        <f t="shared" si="0"/>
        <v>100</v>
      </c>
      <c r="L14" s="28"/>
      <c r="M14" s="29"/>
      <c r="N14" s="6"/>
    </row>
    <row r="15" spans="1:14" ht="81" customHeight="1">
      <c r="A15" s="195"/>
      <c r="B15" s="97"/>
      <c r="C15" s="15"/>
      <c r="D15" s="15"/>
      <c r="E15" s="15"/>
      <c r="F15" s="15"/>
      <c r="G15" s="7" t="s">
        <v>149</v>
      </c>
      <c r="H15" s="10" t="s">
        <v>32</v>
      </c>
      <c r="I15" s="28">
        <v>89.4</v>
      </c>
      <c r="J15" s="28">
        <v>89.6</v>
      </c>
      <c r="K15" s="24">
        <f t="shared" si="0"/>
        <v>100.22371364653242</v>
      </c>
      <c r="L15" s="28"/>
      <c r="M15" s="29"/>
      <c r="N15" s="6"/>
    </row>
    <row r="16" spans="1:14" ht="105" customHeight="1">
      <c r="A16" s="194"/>
      <c r="B16" s="182"/>
      <c r="C16" s="15"/>
      <c r="D16" s="15"/>
      <c r="E16" s="15"/>
      <c r="F16" s="15"/>
      <c r="G16" s="30" t="s">
        <v>150</v>
      </c>
      <c r="H16" s="10" t="s">
        <v>32</v>
      </c>
      <c r="I16" s="31">
        <v>100</v>
      </c>
      <c r="J16" s="28">
        <v>100</v>
      </c>
      <c r="K16" s="24">
        <f t="shared" si="0"/>
        <v>100</v>
      </c>
      <c r="L16" s="28"/>
      <c r="M16" s="29"/>
      <c r="N16" s="6"/>
    </row>
    <row r="17" spans="1:14" ht="110.25" customHeight="1">
      <c r="A17" s="177"/>
      <c r="B17" s="183"/>
      <c r="C17" s="15"/>
      <c r="D17" s="15"/>
      <c r="E17" s="15"/>
      <c r="F17" s="15"/>
      <c r="G17" s="30" t="s">
        <v>84</v>
      </c>
      <c r="H17" s="10" t="s">
        <v>32</v>
      </c>
      <c r="I17" s="31">
        <v>100</v>
      </c>
      <c r="J17" s="28">
        <v>100</v>
      </c>
      <c r="K17" s="24">
        <f t="shared" si="0"/>
        <v>100</v>
      </c>
      <c r="L17" s="28"/>
      <c r="M17" s="29"/>
      <c r="N17" s="6"/>
    </row>
    <row r="18" spans="1:14" ht="144" customHeight="1">
      <c r="A18" s="177"/>
      <c r="B18" s="183"/>
      <c r="C18" s="15"/>
      <c r="D18" s="15"/>
      <c r="E18" s="15"/>
      <c r="F18" s="15"/>
      <c r="G18" s="7" t="s">
        <v>151</v>
      </c>
      <c r="H18" s="10" t="s">
        <v>32</v>
      </c>
      <c r="I18" s="28">
        <v>13</v>
      </c>
      <c r="J18" s="28">
        <v>13</v>
      </c>
      <c r="K18" s="24">
        <f t="shared" si="0"/>
        <v>100</v>
      </c>
      <c r="L18" s="28"/>
      <c r="M18" s="29"/>
      <c r="N18" s="6"/>
    </row>
    <row r="19" spans="1:14" ht="198.75" customHeight="1">
      <c r="A19" s="195"/>
      <c r="B19" s="184"/>
      <c r="C19" s="15"/>
      <c r="D19" s="15"/>
      <c r="E19" s="15"/>
      <c r="F19" s="15"/>
      <c r="G19" s="7" t="s">
        <v>152</v>
      </c>
      <c r="H19" s="10" t="s">
        <v>32</v>
      </c>
      <c r="I19" s="28">
        <v>50</v>
      </c>
      <c r="J19" s="28">
        <v>49</v>
      </c>
      <c r="K19" s="24">
        <f t="shared" si="0"/>
        <v>98</v>
      </c>
      <c r="L19" s="28"/>
      <c r="M19" s="29"/>
      <c r="N19" s="6"/>
    </row>
    <row r="20" spans="1:14" ht="156.75" customHeight="1">
      <c r="A20" s="50"/>
      <c r="B20" s="51"/>
      <c r="C20" s="15"/>
      <c r="D20" s="15"/>
      <c r="E20" s="15"/>
      <c r="F20" s="15"/>
      <c r="G20" s="7" t="s">
        <v>153</v>
      </c>
      <c r="H20" s="10" t="s">
        <v>32</v>
      </c>
      <c r="I20" s="28">
        <v>26</v>
      </c>
      <c r="J20" s="28">
        <v>23</v>
      </c>
      <c r="K20" s="24">
        <f t="shared" si="0"/>
        <v>88.46153846153845</v>
      </c>
      <c r="L20" s="28"/>
      <c r="M20" s="29"/>
      <c r="N20" s="6"/>
    </row>
    <row r="21" spans="1:14" ht="108.75" customHeight="1">
      <c r="A21" s="177"/>
      <c r="B21" s="51"/>
      <c r="C21" s="15"/>
      <c r="D21" s="15"/>
      <c r="E21" s="15"/>
      <c r="F21" s="15"/>
      <c r="G21" s="7" t="s">
        <v>154</v>
      </c>
      <c r="H21" s="10" t="s">
        <v>32</v>
      </c>
      <c r="I21" s="28">
        <v>8.5</v>
      </c>
      <c r="J21" s="28">
        <v>8.5</v>
      </c>
      <c r="K21" s="24">
        <f t="shared" si="0"/>
        <v>100</v>
      </c>
      <c r="L21" s="28"/>
      <c r="M21" s="29"/>
      <c r="N21" s="6"/>
    </row>
    <row r="22" spans="1:14" ht="108.75" customHeight="1">
      <c r="A22" s="177"/>
      <c r="B22" s="51"/>
      <c r="C22" s="15"/>
      <c r="D22" s="15"/>
      <c r="E22" s="15"/>
      <c r="F22" s="15"/>
      <c r="G22" s="7" t="s">
        <v>155</v>
      </c>
      <c r="H22" s="10" t="s">
        <v>32</v>
      </c>
      <c r="I22" s="28">
        <v>100</v>
      </c>
      <c r="J22" s="28">
        <v>100</v>
      </c>
      <c r="K22" s="24">
        <f t="shared" si="0"/>
        <v>100</v>
      </c>
      <c r="L22" s="28"/>
      <c r="M22" s="29"/>
      <c r="N22" s="6"/>
    </row>
    <row r="23" spans="1:14" ht="93.75" customHeight="1">
      <c r="A23" s="177"/>
      <c r="B23" s="51"/>
      <c r="C23" s="15"/>
      <c r="D23" s="15"/>
      <c r="E23" s="15"/>
      <c r="F23" s="15"/>
      <c r="G23" s="7" t="s">
        <v>169</v>
      </c>
      <c r="H23" s="10" t="s">
        <v>32</v>
      </c>
      <c r="I23" s="28" t="s">
        <v>33</v>
      </c>
      <c r="J23" s="28">
        <v>35</v>
      </c>
      <c r="K23" s="24">
        <v>175</v>
      </c>
      <c r="L23" s="28"/>
      <c r="M23" s="29"/>
      <c r="N23" s="6"/>
    </row>
    <row r="24" spans="1:14" ht="106.5" customHeight="1">
      <c r="A24" s="54"/>
      <c r="B24" s="97"/>
      <c r="C24" s="15"/>
      <c r="D24" s="15"/>
      <c r="E24" s="15"/>
      <c r="F24" s="15"/>
      <c r="G24" s="7" t="s">
        <v>156</v>
      </c>
      <c r="H24" s="10" t="s">
        <v>32</v>
      </c>
      <c r="I24" s="28">
        <v>50</v>
      </c>
      <c r="J24" s="28">
        <v>100</v>
      </c>
      <c r="K24" s="24">
        <f t="shared" si="0"/>
        <v>200</v>
      </c>
      <c r="L24" s="28"/>
      <c r="M24" s="29"/>
      <c r="N24" s="6"/>
    </row>
    <row r="25" spans="1:14" ht="106.5" customHeight="1">
      <c r="A25" s="53"/>
      <c r="B25" s="15"/>
      <c r="C25" s="15"/>
      <c r="D25" s="15"/>
      <c r="E25" s="15"/>
      <c r="F25" s="15"/>
      <c r="G25" s="30" t="s">
        <v>157</v>
      </c>
      <c r="H25" s="41" t="s">
        <v>34</v>
      </c>
      <c r="I25" s="31">
        <v>10</v>
      </c>
      <c r="J25" s="31">
        <v>8</v>
      </c>
      <c r="K25" s="46">
        <f t="shared" si="0"/>
        <v>80</v>
      </c>
      <c r="L25" s="31"/>
      <c r="M25" s="98"/>
      <c r="N25" s="6"/>
    </row>
    <row r="26" spans="1:14" ht="67.5" customHeight="1">
      <c r="A26" s="53"/>
      <c r="B26" s="15"/>
      <c r="C26" s="15"/>
      <c r="D26" s="15"/>
      <c r="E26" s="15"/>
      <c r="F26" s="15"/>
      <c r="G26" s="30" t="s">
        <v>175</v>
      </c>
      <c r="H26" s="41" t="s">
        <v>34</v>
      </c>
      <c r="I26" s="31">
        <v>425</v>
      </c>
      <c r="J26" s="31">
        <v>553</v>
      </c>
      <c r="K26" s="46">
        <f t="shared" si="0"/>
        <v>130.11764705882354</v>
      </c>
      <c r="L26" s="31"/>
      <c r="M26" s="98"/>
      <c r="N26" s="6"/>
    </row>
    <row r="27" spans="1:14" ht="78" customHeight="1">
      <c r="A27" s="53"/>
      <c r="B27" s="15"/>
      <c r="C27" s="15"/>
      <c r="D27" s="15"/>
      <c r="E27" s="15"/>
      <c r="F27" s="15"/>
      <c r="G27" s="30" t="s">
        <v>176</v>
      </c>
      <c r="H27" s="10" t="s">
        <v>32</v>
      </c>
      <c r="I27" s="31">
        <v>2.6</v>
      </c>
      <c r="J27" s="31">
        <v>2.6</v>
      </c>
      <c r="K27" s="46">
        <f t="shared" si="0"/>
        <v>100</v>
      </c>
      <c r="L27" s="31"/>
      <c r="M27" s="98"/>
      <c r="N27" s="6"/>
    </row>
    <row r="28" spans="1:14" ht="74.25" customHeight="1">
      <c r="A28" s="53"/>
      <c r="B28" s="15"/>
      <c r="C28" s="15"/>
      <c r="D28" s="15"/>
      <c r="E28" s="15"/>
      <c r="F28" s="15"/>
      <c r="G28" s="30" t="s">
        <v>177</v>
      </c>
      <c r="H28" s="10" t="s">
        <v>32</v>
      </c>
      <c r="I28" s="31">
        <v>2.6</v>
      </c>
      <c r="J28" s="31">
        <v>2.6</v>
      </c>
      <c r="K28" s="46">
        <f t="shared" si="0"/>
        <v>100</v>
      </c>
      <c r="L28" s="31"/>
      <c r="M28" s="98"/>
      <c r="N28" s="6"/>
    </row>
    <row r="29" spans="1:14" ht="90.75" customHeight="1">
      <c r="A29" s="53"/>
      <c r="B29" s="78"/>
      <c r="C29" s="78"/>
      <c r="D29" s="78"/>
      <c r="E29" s="78"/>
      <c r="F29" s="78"/>
      <c r="G29" s="30" t="s">
        <v>178</v>
      </c>
      <c r="H29" s="10" t="s">
        <v>32</v>
      </c>
      <c r="I29" s="31">
        <v>16.6</v>
      </c>
      <c r="J29" s="31">
        <v>16.6</v>
      </c>
      <c r="K29" s="46">
        <f t="shared" si="0"/>
        <v>100</v>
      </c>
      <c r="L29" s="31"/>
      <c r="M29" s="98"/>
      <c r="N29" s="6"/>
    </row>
    <row r="30" spans="1:14" ht="90.75" customHeight="1">
      <c r="A30" s="42"/>
      <c r="B30" s="15"/>
      <c r="C30" s="15"/>
      <c r="D30" s="15"/>
      <c r="E30" s="15"/>
      <c r="F30" s="15"/>
      <c r="G30" s="30" t="s">
        <v>179</v>
      </c>
      <c r="H30" s="10" t="s">
        <v>32</v>
      </c>
      <c r="I30" s="31">
        <v>33.3</v>
      </c>
      <c r="J30" s="31">
        <v>33.3</v>
      </c>
      <c r="K30" s="46">
        <f t="shared" si="0"/>
        <v>100</v>
      </c>
      <c r="L30" s="31"/>
      <c r="M30" s="98"/>
      <c r="N30" s="6"/>
    </row>
    <row r="31" spans="1:14" ht="91.5" customHeight="1">
      <c r="A31" s="136">
        <v>2</v>
      </c>
      <c r="B31" s="137" t="s">
        <v>137</v>
      </c>
      <c r="C31" s="13" t="s">
        <v>67</v>
      </c>
      <c r="D31" s="91">
        <f>D32+D33</f>
        <v>8074.828</v>
      </c>
      <c r="E31" s="91">
        <f>E32+E33</f>
        <v>8074.828</v>
      </c>
      <c r="F31" s="16">
        <f>E31/D31*100</f>
        <v>100</v>
      </c>
      <c r="G31" s="7"/>
      <c r="H31" s="10"/>
      <c r="I31" s="28"/>
      <c r="J31" s="28"/>
      <c r="K31" s="20">
        <f>AVERAGE(K32:K34)</f>
        <v>133.33333333333334</v>
      </c>
      <c r="L31" s="20">
        <f>K31/F31</f>
        <v>1.3333333333333335</v>
      </c>
      <c r="M31" s="17" t="s">
        <v>42</v>
      </c>
      <c r="N31" s="3"/>
    </row>
    <row r="32" spans="1:14" ht="56.25" customHeight="1">
      <c r="A32" s="99"/>
      <c r="B32" s="94"/>
      <c r="C32" s="68" t="s">
        <v>66</v>
      </c>
      <c r="D32" s="129">
        <v>7694.228</v>
      </c>
      <c r="E32" s="129">
        <v>7694.228</v>
      </c>
      <c r="F32" s="97"/>
      <c r="G32" s="30" t="s">
        <v>7</v>
      </c>
      <c r="H32" s="41" t="s">
        <v>32</v>
      </c>
      <c r="I32" s="31">
        <v>100</v>
      </c>
      <c r="J32" s="31">
        <v>100</v>
      </c>
      <c r="K32" s="46">
        <f aca="true" t="shared" si="1" ref="K32:K41">J32/I32*100</f>
        <v>100</v>
      </c>
      <c r="L32" s="31"/>
      <c r="M32" s="135"/>
      <c r="N32" s="3"/>
    </row>
    <row r="33" spans="1:14" ht="53.25" customHeight="1">
      <c r="A33" s="99"/>
      <c r="B33" s="94"/>
      <c r="C33" s="18" t="s">
        <v>65</v>
      </c>
      <c r="D33" s="21">
        <v>380.6</v>
      </c>
      <c r="E33" s="21">
        <v>380.6</v>
      </c>
      <c r="F33" s="2"/>
      <c r="G33" s="7" t="s">
        <v>89</v>
      </c>
      <c r="H33" s="10" t="s">
        <v>32</v>
      </c>
      <c r="I33" s="28">
        <v>100</v>
      </c>
      <c r="J33" s="31">
        <v>100</v>
      </c>
      <c r="K33" s="24">
        <f t="shared" si="1"/>
        <v>100</v>
      </c>
      <c r="L33" s="31"/>
      <c r="M33" s="17"/>
      <c r="N33" s="3"/>
    </row>
    <row r="34" spans="1:14" ht="42" customHeight="1">
      <c r="A34" s="100"/>
      <c r="B34" s="95"/>
      <c r="C34" s="18"/>
      <c r="D34" s="25"/>
      <c r="E34" s="25"/>
      <c r="F34" s="2"/>
      <c r="G34" s="7" t="s">
        <v>138</v>
      </c>
      <c r="H34" s="10" t="s">
        <v>35</v>
      </c>
      <c r="I34" s="28">
        <v>2</v>
      </c>
      <c r="J34" s="31">
        <v>4</v>
      </c>
      <c r="K34" s="24">
        <f t="shared" si="1"/>
        <v>200</v>
      </c>
      <c r="L34" s="31"/>
      <c r="M34" s="17"/>
      <c r="N34" s="3"/>
    </row>
    <row r="35" spans="1:14" ht="39.75" customHeight="1">
      <c r="A35" s="156">
        <v>3</v>
      </c>
      <c r="B35" s="150" t="s">
        <v>139</v>
      </c>
      <c r="C35" s="13" t="s">
        <v>67</v>
      </c>
      <c r="D35" s="90">
        <f>D36+D37</f>
        <v>26049.249000000003</v>
      </c>
      <c r="E35" s="90">
        <f>E36+E37</f>
        <v>26049.249000000003</v>
      </c>
      <c r="F35" s="16">
        <f>E35/D35*100</f>
        <v>100</v>
      </c>
      <c r="G35" s="7"/>
      <c r="H35" s="10"/>
      <c r="I35" s="10"/>
      <c r="J35" s="10"/>
      <c r="K35" s="20">
        <f>AVERAGE(K36:K41)</f>
        <v>122.68497654031363</v>
      </c>
      <c r="L35" s="20">
        <f>K35/F35</f>
        <v>1.2268497654031363</v>
      </c>
      <c r="M35" s="17" t="s">
        <v>42</v>
      </c>
      <c r="N35" s="3"/>
    </row>
    <row r="36" spans="1:14" ht="77.25" customHeight="1">
      <c r="A36" s="157"/>
      <c r="B36" s="151"/>
      <c r="C36" s="18" t="s">
        <v>66</v>
      </c>
      <c r="D36" s="25">
        <v>15463.549</v>
      </c>
      <c r="E36" s="25">
        <v>15463.549</v>
      </c>
      <c r="F36" s="13"/>
      <c r="G36" s="7" t="s">
        <v>140</v>
      </c>
      <c r="H36" s="10" t="s">
        <v>32</v>
      </c>
      <c r="I36" s="24">
        <v>1.12</v>
      </c>
      <c r="J36" s="24">
        <v>1.15</v>
      </c>
      <c r="K36" s="24">
        <f t="shared" si="1"/>
        <v>102.67857142857142</v>
      </c>
      <c r="L36" s="32"/>
      <c r="M36" s="33"/>
      <c r="N36" s="6"/>
    </row>
    <row r="37" spans="1:14" ht="79.5" customHeight="1">
      <c r="A37" s="157"/>
      <c r="B37" s="151"/>
      <c r="C37" s="18" t="s">
        <v>65</v>
      </c>
      <c r="D37" s="25">
        <v>10585.7</v>
      </c>
      <c r="E37" s="25">
        <v>10585.7</v>
      </c>
      <c r="F37" s="13"/>
      <c r="G37" s="18" t="s">
        <v>141</v>
      </c>
      <c r="H37" s="10" t="s">
        <v>32</v>
      </c>
      <c r="I37" s="24">
        <v>0.89</v>
      </c>
      <c r="J37" s="34">
        <v>0.9</v>
      </c>
      <c r="K37" s="24">
        <f t="shared" si="1"/>
        <v>101.12359550561798</v>
      </c>
      <c r="L37" s="32"/>
      <c r="M37" s="33"/>
      <c r="N37" s="6"/>
    </row>
    <row r="38" spans="1:14" ht="123" customHeight="1">
      <c r="A38" s="157"/>
      <c r="B38" s="151"/>
      <c r="C38" s="49"/>
      <c r="D38" s="49"/>
      <c r="E38" s="49"/>
      <c r="F38" s="49"/>
      <c r="G38" s="68" t="s">
        <v>142</v>
      </c>
      <c r="H38" s="41" t="s">
        <v>32</v>
      </c>
      <c r="I38" s="43">
        <v>8.1</v>
      </c>
      <c r="J38" s="43">
        <v>8.1</v>
      </c>
      <c r="K38" s="46">
        <f t="shared" si="1"/>
        <v>100</v>
      </c>
      <c r="L38" s="101"/>
      <c r="M38" s="102"/>
      <c r="N38" s="6"/>
    </row>
    <row r="39" spans="1:14" ht="44.25" customHeight="1">
      <c r="A39" s="157"/>
      <c r="B39" s="151"/>
      <c r="C39" s="13"/>
      <c r="D39" s="13"/>
      <c r="E39" s="13"/>
      <c r="F39" s="13"/>
      <c r="G39" s="7" t="s">
        <v>143</v>
      </c>
      <c r="H39" s="10" t="s">
        <v>34</v>
      </c>
      <c r="I39" s="34">
        <v>260</v>
      </c>
      <c r="J39" s="32">
        <v>279</v>
      </c>
      <c r="K39" s="24">
        <f t="shared" si="1"/>
        <v>107.3076923076923</v>
      </c>
      <c r="L39" s="32"/>
      <c r="M39" s="33"/>
      <c r="N39" s="6"/>
    </row>
    <row r="40" spans="1:14" ht="54" customHeight="1">
      <c r="A40" s="157"/>
      <c r="B40" s="151"/>
      <c r="C40" s="13"/>
      <c r="D40" s="13"/>
      <c r="E40" s="13"/>
      <c r="F40" s="13"/>
      <c r="G40" s="7" t="s">
        <v>144</v>
      </c>
      <c r="H40" s="10" t="s">
        <v>32</v>
      </c>
      <c r="I40" s="34">
        <v>0.3</v>
      </c>
      <c r="J40" s="34">
        <v>0.3</v>
      </c>
      <c r="K40" s="24">
        <f t="shared" si="1"/>
        <v>100</v>
      </c>
      <c r="L40" s="32"/>
      <c r="M40" s="33"/>
      <c r="N40" s="6"/>
    </row>
    <row r="41" spans="1:14" ht="73.5" customHeight="1">
      <c r="A41" s="158"/>
      <c r="B41" s="152"/>
      <c r="C41" s="13"/>
      <c r="D41" s="13"/>
      <c r="E41" s="13"/>
      <c r="F41" s="13"/>
      <c r="G41" s="7" t="s">
        <v>145</v>
      </c>
      <c r="H41" s="10" t="s">
        <v>35</v>
      </c>
      <c r="I41" s="32">
        <v>4</v>
      </c>
      <c r="J41" s="32">
        <v>9</v>
      </c>
      <c r="K41" s="24">
        <f t="shared" si="1"/>
        <v>225</v>
      </c>
      <c r="L41" s="32"/>
      <c r="M41" s="33"/>
      <c r="N41" s="6"/>
    </row>
    <row r="42" spans="1:14" ht="18.75" customHeight="1">
      <c r="A42" s="192" t="s">
        <v>44</v>
      </c>
      <c r="B42" s="193"/>
      <c r="C42" s="193"/>
      <c r="D42" s="162"/>
      <c r="E42" s="162"/>
      <c r="F42" s="162"/>
      <c r="G42" s="162"/>
      <c r="H42" s="162"/>
      <c r="I42" s="162"/>
      <c r="J42" s="162"/>
      <c r="K42" s="162"/>
      <c r="L42" s="162"/>
      <c r="M42" s="163"/>
      <c r="N42" s="6"/>
    </row>
    <row r="43" spans="1:15" ht="39" customHeight="1">
      <c r="A43" s="159">
        <v>4</v>
      </c>
      <c r="B43" s="150" t="s">
        <v>136</v>
      </c>
      <c r="C43" s="103" t="s">
        <v>67</v>
      </c>
      <c r="D43" s="91">
        <f>D44</f>
        <v>6555.855</v>
      </c>
      <c r="E43" s="91">
        <f>E44</f>
        <v>6555.855</v>
      </c>
      <c r="F43" s="16">
        <f>E43/D43*100</f>
        <v>100</v>
      </c>
      <c r="G43" s="7"/>
      <c r="H43" s="10"/>
      <c r="I43" s="10"/>
      <c r="J43" s="10"/>
      <c r="K43" s="20">
        <f>AVERAGE(K44:K52)</f>
        <v>104.73537581699347</v>
      </c>
      <c r="L43" s="20">
        <f>K43/F43</f>
        <v>1.0473537581699346</v>
      </c>
      <c r="M43" s="17" t="s">
        <v>42</v>
      </c>
      <c r="N43" s="8"/>
      <c r="O43" s="11"/>
    </row>
    <row r="44" spans="1:14" ht="51.75" customHeight="1">
      <c r="A44" s="160"/>
      <c r="B44" s="151"/>
      <c r="C44" s="104" t="s">
        <v>66</v>
      </c>
      <c r="D44" s="25">
        <v>6555.855</v>
      </c>
      <c r="E44" s="25">
        <v>6555.855</v>
      </c>
      <c r="F44" s="13"/>
      <c r="G44" s="7" t="s">
        <v>8</v>
      </c>
      <c r="H44" s="10" t="s">
        <v>34</v>
      </c>
      <c r="I44" s="28">
        <v>190</v>
      </c>
      <c r="J44" s="28">
        <v>190</v>
      </c>
      <c r="K44" s="24">
        <f aca="true" t="shared" si="2" ref="K44:K51">J44/I44*100</f>
        <v>100</v>
      </c>
      <c r="L44" s="28"/>
      <c r="M44" s="24"/>
      <c r="N44" s="6"/>
    </row>
    <row r="45" spans="1:14" ht="33" customHeight="1">
      <c r="A45" s="160"/>
      <c r="B45" s="151"/>
      <c r="C45" s="103"/>
      <c r="D45" s="13"/>
      <c r="E45" s="13"/>
      <c r="F45" s="13"/>
      <c r="G45" s="7" t="s">
        <v>9</v>
      </c>
      <c r="H45" s="10" t="s">
        <v>34</v>
      </c>
      <c r="I45" s="28">
        <v>170</v>
      </c>
      <c r="J45" s="28">
        <v>196</v>
      </c>
      <c r="K45" s="24">
        <f t="shared" si="2"/>
        <v>115.29411764705881</v>
      </c>
      <c r="L45" s="28"/>
      <c r="M45" s="35"/>
      <c r="N45" s="6"/>
    </row>
    <row r="46" spans="1:14" ht="53.25" customHeight="1">
      <c r="A46" s="99"/>
      <c r="B46" s="94"/>
      <c r="C46" s="49"/>
      <c r="D46" s="49"/>
      <c r="E46" s="49"/>
      <c r="F46" s="49"/>
      <c r="G46" s="115" t="s">
        <v>10</v>
      </c>
      <c r="H46" s="41" t="s">
        <v>34</v>
      </c>
      <c r="I46" s="70">
        <v>42</v>
      </c>
      <c r="J46" s="31">
        <v>42</v>
      </c>
      <c r="K46" s="46">
        <f t="shared" si="2"/>
        <v>100</v>
      </c>
      <c r="L46" s="31"/>
      <c r="M46" s="46"/>
      <c r="N46" s="6"/>
    </row>
    <row r="47" spans="1:14" ht="68.25" customHeight="1">
      <c r="A47" s="105"/>
      <c r="B47" s="94"/>
      <c r="C47" s="13"/>
      <c r="D47" s="13"/>
      <c r="E47" s="13"/>
      <c r="F47" s="13"/>
      <c r="G47" s="7" t="s">
        <v>11</v>
      </c>
      <c r="H47" s="10" t="s">
        <v>34</v>
      </c>
      <c r="I47" s="28">
        <v>180</v>
      </c>
      <c r="J47" s="28">
        <v>187</v>
      </c>
      <c r="K47" s="24">
        <f t="shared" si="2"/>
        <v>103.8888888888889</v>
      </c>
      <c r="L47" s="28"/>
      <c r="M47" s="24"/>
      <c r="N47" s="6"/>
    </row>
    <row r="48" spans="1:14" ht="17.25" customHeight="1">
      <c r="A48" s="99"/>
      <c r="B48" s="94"/>
      <c r="C48" s="49"/>
      <c r="D48" s="49"/>
      <c r="E48" s="49"/>
      <c r="F48" s="49"/>
      <c r="G48" s="116" t="s">
        <v>12</v>
      </c>
      <c r="H48" s="106"/>
      <c r="I48" s="31"/>
      <c r="J48" s="31"/>
      <c r="K48" s="46"/>
      <c r="L48" s="31"/>
      <c r="M48" s="46"/>
      <c r="N48" s="6"/>
    </row>
    <row r="49" spans="1:14" ht="30.75" customHeight="1">
      <c r="A49" s="99"/>
      <c r="B49" s="94"/>
      <c r="C49" s="13"/>
      <c r="D49" s="13"/>
      <c r="E49" s="13"/>
      <c r="F49" s="13"/>
      <c r="G49" s="117" t="s">
        <v>180</v>
      </c>
      <c r="H49" s="10" t="s">
        <v>34</v>
      </c>
      <c r="I49" s="28">
        <v>24</v>
      </c>
      <c r="J49" s="28">
        <v>24</v>
      </c>
      <c r="K49" s="24">
        <f t="shared" si="2"/>
        <v>100</v>
      </c>
      <c r="L49" s="28"/>
      <c r="M49" s="24"/>
      <c r="N49" s="6"/>
    </row>
    <row r="50" spans="1:14" ht="55.5" customHeight="1">
      <c r="A50" s="157"/>
      <c r="B50" s="196"/>
      <c r="C50" s="13"/>
      <c r="D50" s="13"/>
      <c r="E50" s="13"/>
      <c r="F50" s="13"/>
      <c r="G50" s="115" t="s">
        <v>13</v>
      </c>
      <c r="H50" s="10" t="s">
        <v>35</v>
      </c>
      <c r="I50" s="36">
        <v>3</v>
      </c>
      <c r="J50" s="28">
        <v>3</v>
      </c>
      <c r="K50" s="24">
        <f t="shared" si="2"/>
        <v>100</v>
      </c>
      <c r="L50" s="28"/>
      <c r="M50" s="24"/>
      <c r="N50" s="6"/>
    </row>
    <row r="51" spans="1:14" ht="66" customHeight="1">
      <c r="A51" s="157"/>
      <c r="B51" s="196"/>
      <c r="C51" s="13"/>
      <c r="D51" s="13"/>
      <c r="E51" s="13"/>
      <c r="F51" s="13"/>
      <c r="G51" s="118" t="s">
        <v>29</v>
      </c>
      <c r="H51" s="10" t="s">
        <v>34</v>
      </c>
      <c r="I51" s="36">
        <v>1250</v>
      </c>
      <c r="J51" s="28">
        <v>1250</v>
      </c>
      <c r="K51" s="24">
        <f t="shared" si="2"/>
        <v>100</v>
      </c>
      <c r="L51" s="28"/>
      <c r="M51" s="24"/>
      <c r="N51" s="6"/>
    </row>
    <row r="52" spans="1:14" ht="104.25" customHeight="1">
      <c r="A52" s="158"/>
      <c r="B52" s="197"/>
      <c r="C52" s="13"/>
      <c r="D52" s="13"/>
      <c r="E52" s="13"/>
      <c r="F52" s="13"/>
      <c r="G52" s="118" t="s">
        <v>30</v>
      </c>
      <c r="H52" s="10" t="s">
        <v>32</v>
      </c>
      <c r="I52" s="36" t="s">
        <v>158</v>
      </c>
      <c r="J52" s="36" t="s">
        <v>215</v>
      </c>
      <c r="K52" s="24">
        <v>118.7</v>
      </c>
      <c r="L52" s="28"/>
      <c r="M52" s="24"/>
      <c r="N52" s="6"/>
    </row>
    <row r="53" spans="1:14" ht="20.25" customHeight="1">
      <c r="A53" s="161" t="s">
        <v>54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3"/>
      <c r="N53" s="5"/>
    </row>
    <row r="54" spans="1:14" ht="39.75" customHeight="1">
      <c r="A54" s="136">
        <v>5</v>
      </c>
      <c r="B54" s="137" t="s">
        <v>130</v>
      </c>
      <c r="C54" s="13" t="s">
        <v>67</v>
      </c>
      <c r="D54" s="91">
        <f>D55+D56</f>
        <v>574.732</v>
      </c>
      <c r="E54" s="91">
        <f>E55+E56</f>
        <v>388.457</v>
      </c>
      <c r="F54" s="16">
        <f>E54/D54*100</f>
        <v>67.58924159434311</v>
      </c>
      <c r="G54" s="7"/>
      <c r="H54" s="10"/>
      <c r="I54" s="28"/>
      <c r="J54" s="28"/>
      <c r="K54" s="20">
        <f>AVERAGE(K55:K57)</f>
        <v>673.5353535353535</v>
      </c>
      <c r="L54" s="20">
        <f>K54/F54</f>
        <v>9.965126662875962</v>
      </c>
      <c r="M54" s="17" t="s">
        <v>45</v>
      </c>
      <c r="N54" s="5"/>
    </row>
    <row r="55" spans="1:14" ht="79.5" customHeight="1">
      <c r="A55" s="99"/>
      <c r="B55" s="94"/>
      <c r="C55" s="68" t="s">
        <v>66</v>
      </c>
      <c r="D55" s="129">
        <v>236.632</v>
      </c>
      <c r="E55" s="129">
        <v>236.632</v>
      </c>
      <c r="F55" s="49"/>
      <c r="G55" s="30" t="s">
        <v>22</v>
      </c>
      <c r="H55" s="41" t="s">
        <v>32</v>
      </c>
      <c r="I55" s="31">
        <v>5.5</v>
      </c>
      <c r="J55" s="31">
        <v>62</v>
      </c>
      <c r="K55" s="46">
        <f aca="true" t="shared" si="3" ref="K55:K65">J55/I55*100</f>
        <v>1127.2727272727273</v>
      </c>
      <c r="L55" s="30"/>
      <c r="M55" s="46"/>
      <c r="N55" s="5"/>
    </row>
    <row r="56" spans="1:14" ht="80.25" customHeight="1">
      <c r="A56" s="100"/>
      <c r="B56" s="95"/>
      <c r="C56" s="18" t="s">
        <v>65</v>
      </c>
      <c r="D56" s="25">
        <v>338.1</v>
      </c>
      <c r="E56" s="25">
        <v>151.825</v>
      </c>
      <c r="F56" s="13"/>
      <c r="G56" s="7" t="s">
        <v>23</v>
      </c>
      <c r="H56" s="10" t="s">
        <v>32</v>
      </c>
      <c r="I56" s="28">
        <v>7.5</v>
      </c>
      <c r="J56" s="28">
        <v>49</v>
      </c>
      <c r="K56" s="24">
        <f t="shared" si="3"/>
        <v>653.3333333333334</v>
      </c>
      <c r="L56" s="7"/>
      <c r="M56" s="24"/>
      <c r="N56" s="5"/>
    </row>
    <row r="57" spans="1:14" ht="66" customHeight="1">
      <c r="A57" s="100"/>
      <c r="B57" s="95"/>
      <c r="C57" s="18"/>
      <c r="D57" s="49"/>
      <c r="E57" s="49"/>
      <c r="F57" s="49"/>
      <c r="G57" s="30" t="s">
        <v>24</v>
      </c>
      <c r="H57" s="41" t="s">
        <v>32</v>
      </c>
      <c r="I57" s="31">
        <v>7.5</v>
      </c>
      <c r="J57" s="31">
        <v>18</v>
      </c>
      <c r="K57" s="46">
        <f t="shared" si="3"/>
        <v>240</v>
      </c>
      <c r="L57" s="30"/>
      <c r="M57" s="46"/>
      <c r="N57" s="5"/>
    </row>
    <row r="58" spans="1:14" ht="41.25" customHeight="1">
      <c r="A58" s="156">
        <v>6</v>
      </c>
      <c r="B58" s="150" t="s">
        <v>131</v>
      </c>
      <c r="C58" s="13" t="s">
        <v>67</v>
      </c>
      <c r="D58" s="91">
        <f>D59</f>
        <v>13.069</v>
      </c>
      <c r="E58" s="91">
        <f>E59</f>
        <v>13.069</v>
      </c>
      <c r="F58" s="16">
        <f>E58/D58*100</f>
        <v>100</v>
      </c>
      <c r="G58" s="7"/>
      <c r="H58" s="10"/>
      <c r="I58" s="28"/>
      <c r="J58" s="28"/>
      <c r="K58" s="20">
        <f>AVERAGE(K59:K61)</f>
        <v>182.77056277056275</v>
      </c>
      <c r="L58" s="20">
        <f>K58/F58</f>
        <v>1.8277056277056274</v>
      </c>
      <c r="M58" s="17" t="s">
        <v>45</v>
      </c>
      <c r="N58" s="5"/>
    </row>
    <row r="59" spans="1:14" ht="47.25" customHeight="1">
      <c r="A59" s="157"/>
      <c r="B59" s="151"/>
      <c r="C59" s="18" t="s">
        <v>66</v>
      </c>
      <c r="D59" s="25">
        <v>13.069</v>
      </c>
      <c r="E59" s="25">
        <v>13.069</v>
      </c>
      <c r="F59" s="13"/>
      <c r="G59" s="7" t="s">
        <v>2</v>
      </c>
      <c r="H59" s="10" t="s">
        <v>34</v>
      </c>
      <c r="I59" s="28">
        <v>1100</v>
      </c>
      <c r="J59" s="28">
        <v>800</v>
      </c>
      <c r="K59" s="24">
        <f t="shared" si="3"/>
        <v>72.72727272727273</v>
      </c>
      <c r="L59" s="28"/>
      <c r="M59" s="24"/>
      <c r="N59" s="5"/>
    </row>
    <row r="60" spans="1:14" ht="28.5" customHeight="1">
      <c r="A60" s="157"/>
      <c r="B60" s="151"/>
      <c r="C60" s="68"/>
      <c r="D60" s="129"/>
      <c r="E60" s="129"/>
      <c r="F60" s="49"/>
      <c r="G60" s="30" t="s">
        <v>132</v>
      </c>
      <c r="H60" s="41" t="s">
        <v>34</v>
      </c>
      <c r="I60" s="31">
        <v>550</v>
      </c>
      <c r="J60" s="31">
        <v>1830</v>
      </c>
      <c r="K60" s="46">
        <f t="shared" si="3"/>
        <v>332.7272727272727</v>
      </c>
      <c r="L60" s="31"/>
      <c r="M60" s="46"/>
      <c r="N60" s="5"/>
    </row>
    <row r="61" spans="1:14" ht="54" customHeight="1">
      <c r="A61" s="158"/>
      <c r="B61" s="152"/>
      <c r="C61" s="18"/>
      <c r="D61" s="25"/>
      <c r="E61" s="25"/>
      <c r="F61" s="13"/>
      <c r="G61" s="7" t="s">
        <v>133</v>
      </c>
      <c r="H61" s="10" t="s">
        <v>41</v>
      </c>
      <c r="I61" s="28">
        <v>350</v>
      </c>
      <c r="J61" s="28">
        <v>500</v>
      </c>
      <c r="K61" s="24">
        <f t="shared" si="3"/>
        <v>142.85714285714286</v>
      </c>
      <c r="L61" s="28"/>
      <c r="M61" s="24"/>
      <c r="N61" s="5"/>
    </row>
    <row r="62" spans="1:14" ht="19.5" customHeight="1">
      <c r="A62" s="161" t="s">
        <v>55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3"/>
      <c r="N62" s="5"/>
    </row>
    <row r="63" spans="1:14" ht="39" customHeight="1">
      <c r="A63" s="156">
        <v>7</v>
      </c>
      <c r="B63" s="150" t="s">
        <v>127</v>
      </c>
      <c r="C63" s="13" t="s">
        <v>67</v>
      </c>
      <c r="D63" s="91">
        <f>D64+D65</f>
        <v>142.735</v>
      </c>
      <c r="E63" s="91">
        <f>E64+E65</f>
        <v>142.735</v>
      </c>
      <c r="F63" s="16">
        <f>E63/D63*100</f>
        <v>100</v>
      </c>
      <c r="G63" s="7"/>
      <c r="H63" s="10"/>
      <c r="I63" s="28"/>
      <c r="J63" s="28"/>
      <c r="K63" s="20">
        <f>AVERAGE(K64:K65)</f>
        <v>100</v>
      </c>
      <c r="L63" s="52">
        <f>K63/F63</f>
        <v>1</v>
      </c>
      <c r="M63" s="17" t="s">
        <v>42</v>
      </c>
      <c r="N63" s="5"/>
    </row>
    <row r="64" spans="1:14" ht="39.75" customHeight="1">
      <c r="A64" s="157"/>
      <c r="B64" s="198"/>
      <c r="C64" s="18" t="s">
        <v>66</v>
      </c>
      <c r="D64" s="25">
        <v>142.735</v>
      </c>
      <c r="E64" s="25">
        <v>142.735</v>
      </c>
      <c r="F64" s="13"/>
      <c r="G64" s="7" t="s">
        <v>25</v>
      </c>
      <c r="H64" s="10" t="s">
        <v>34</v>
      </c>
      <c r="I64" s="28">
        <v>36</v>
      </c>
      <c r="J64" s="28">
        <v>36</v>
      </c>
      <c r="K64" s="24">
        <f t="shared" si="3"/>
        <v>100</v>
      </c>
      <c r="L64" s="28"/>
      <c r="M64" s="24"/>
      <c r="N64" s="5"/>
    </row>
    <row r="65" spans="1:14" ht="41.25" customHeight="1">
      <c r="A65" s="157"/>
      <c r="B65" s="198"/>
      <c r="C65" s="13"/>
      <c r="D65" s="13"/>
      <c r="E65" s="13"/>
      <c r="F65" s="13"/>
      <c r="G65" s="7" t="s">
        <v>26</v>
      </c>
      <c r="H65" s="10" t="s">
        <v>34</v>
      </c>
      <c r="I65" s="28">
        <v>2</v>
      </c>
      <c r="J65" s="28">
        <v>2</v>
      </c>
      <c r="K65" s="24">
        <f t="shared" si="3"/>
        <v>100</v>
      </c>
      <c r="L65" s="28"/>
      <c r="M65" s="24"/>
      <c r="N65" s="5"/>
    </row>
    <row r="66" spans="1:14" ht="19.5" customHeight="1">
      <c r="A66" s="161" t="s">
        <v>56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3"/>
      <c r="N66" s="5"/>
    </row>
    <row r="67" spans="1:14" ht="40.5" customHeight="1">
      <c r="A67" s="156">
        <v>8</v>
      </c>
      <c r="B67" s="150" t="s">
        <v>126</v>
      </c>
      <c r="C67" s="13" t="s">
        <v>67</v>
      </c>
      <c r="D67" s="91">
        <f>D68+D69</f>
        <v>500</v>
      </c>
      <c r="E67" s="91">
        <f>E68+E69</f>
        <v>499.997</v>
      </c>
      <c r="F67" s="16">
        <f>E67/D67*100</f>
        <v>99.99940000000001</v>
      </c>
      <c r="G67" s="7"/>
      <c r="H67" s="10"/>
      <c r="I67" s="28"/>
      <c r="J67" s="28"/>
      <c r="K67" s="20">
        <f>AVERAGE(K68:K69)</f>
        <v>109.0674943864747</v>
      </c>
      <c r="L67" s="20">
        <f>K67/F67</f>
        <v>1.0906814879536746</v>
      </c>
      <c r="M67" s="17" t="s">
        <v>42</v>
      </c>
      <c r="N67" s="5"/>
    </row>
    <row r="68" spans="1:14" ht="85.5" customHeight="1">
      <c r="A68" s="158"/>
      <c r="B68" s="152"/>
      <c r="C68" s="18" t="s">
        <v>66</v>
      </c>
      <c r="D68" s="25">
        <v>500</v>
      </c>
      <c r="E68" s="25">
        <v>499.997</v>
      </c>
      <c r="F68" s="13"/>
      <c r="G68" s="39" t="s">
        <v>5</v>
      </c>
      <c r="H68" s="10" t="s">
        <v>57</v>
      </c>
      <c r="I68" s="28">
        <v>113</v>
      </c>
      <c r="J68" s="28">
        <v>120</v>
      </c>
      <c r="K68" s="24">
        <f>J68/I68*100</f>
        <v>106.19469026548674</v>
      </c>
      <c r="L68" s="28"/>
      <c r="M68" s="24"/>
      <c r="N68" s="5"/>
    </row>
    <row r="69" spans="1:14" ht="33.75" customHeight="1">
      <c r="A69" s="100"/>
      <c r="B69" s="95"/>
      <c r="C69" s="49"/>
      <c r="D69" s="49"/>
      <c r="E69" s="49"/>
      <c r="F69" s="49"/>
      <c r="G69" s="30" t="s">
        <v>28</v>
      </c>
      <c r="H69" s="30" t="s">
        <v>51</v>
      </c>
      <c r="I69" s="31">
        <v>670</v>
      </c>
      <c r="J69" s="31">
        <v>750</v>
      </c>
      <c r="K69" s="46">
        <f>J69/I69*100</f>
        <v>111.94029850746267</v>
      </c>
      <c r="L69" s="31"/>
      <c r="M69" s="46"/>
      <c r="N69" s="5"/>
    </row>
    <row r="70" spans="1:14" ht="23.25" customHeight="1">
      <c r="A70" s="161" t="s">
        <v>58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3"/>
      <c r="N70" s="5"/>
    </row>
    <row r="71" spans="1:14" ht="39.75" customHeight="1">
      <c r="A71" s="156">
        <v>9</v>
      </c>
      <c r="B71" s="150" t="s">
        <v>111</v>
      </c>
      <c r="C71" s="13" t="s">
        <v>67</v>
      </c>
      <c r="D71" s="91">
        <f>D72</f>
        <v>60</v>
      </c>
      <c r="E71" s="91">
        <f>E72</f>
        <v>60</v>
      </c>
      <c r="F71" s="16">
        <f>E71/D71*100</f>
        <v>100</v>
      </c>
      <c r="G71" s="7"/>
      <c r="H71" s="10"/>
      <c r="I71" s="28"/>
      <c r="J71" s="28"/>
      <c r="K71" s="20">
        <f>AVERAGE(K72:K72)</f>
        <v>100</v>
      </c>
      <c r="L71" s="20">
        <f>K71/F71</f>
        <v>1</v>
      </c>
      <c r="M71" s="17" t="s">
        <v>42</v>
      </c>
      <c r="N71" s="5"/>
    </row>
    <row r="72" spans="1:14" ht="49.5" customHeight="1">
      <c r="A72" s="157"/>
      <c r="B72" s="151"/>
      <c r="C72" s="18" t="s">
        <v>66</v>
      </c>
      <c r="D72" s="25">
        <v>60</v>
      </c>
      <c r="E72" s="25">
        <v>60</v>
      </c>
      <c r="F72" s="13"/>
      <c r="G72" s="119" t="s">
        <v>112</v>
      </c>
      <c r="H72" s="10" t="s">
        <v>35</v>
      </c>
      <c r="I72" s="10">
        <v>2</v>
      </c>
      <c r="J72" s="28">
        <v>2</v>
      </c>
      <c r="K72" s="24">
        <f>J72/I72*100</f>
        <v>100</v>
      </c>
      <c r="L72" s="28"/>
      <c r="M72" s="24"/>
      <c r="N72" s="5"/>
    </row>
    <row r="73" spans="1:14" ht="40.5" customHeight="1">
      <c r="A73" s="156">
        <v>10</v>
      </c>
      <c r="B73" s="150" t="s">
        <v>110</v>
      </c>
      <c r="C73" s="13" t="s">
        <v>67</v>
      </c>
      <c r="D73" s="91">
        <f>D74</f>
        <v>65</v>
      </c>
      <c r="E73" s="91">
        <f>E74</f>
        <v>64.999</v>
      </c>
      <c r="F73" s="16">
        <f>E73/D73*100</f>
        <v>99.99846153846154</v>
      </c>
      <c r="G73" s="7"/>
      <c r="H73" s="7"/>
      <c r="I73" s="28"/>
      <c r="J73" s="28"/>
      <c r="K73" s="20">
        <f>AVERAGE(K74:K74)</f>
        <v>100</v>
      </c>
      <c r="L73" s="20">
        <f>K73/F73</f>
        <v>1.0000153848520745</v>
      </c>
      <c r="M73" s="17" t="s">
        <v>42</v>
      </c>
      <c r="N73" s="5"/>
    </row>
    <row r="74" spans="1:14" ht="60.75" customHeight="1">
      <c r="A74" s="157"/>
      <c r="B74" s="151"/>
      <c r="C74" s="18" t="s">
        <v>66</v>
      </c>
      <c r="D74" s="25">
        <v>65</v>
      </c>
      <c r="E74" s="25">
        <v>64.999</v>
      </c>
      <c r="F74" s="16"/>
      <c r="G74" s="119" t="s">
        <v>189</v>
      </c>
      <c r="H74" s="10" t="s">
        <v>35</v>
      </c>
      <c r="I74" s="28">
        <v>1</v>
      </c>
      <c r="J74" s="28">
        <v>1</v>
      </c>
      <c r="K74" s="24">
        <f>J74/I74*100</f>
        <v>100</v>
      </c>
      <c r="L74" s="20"/>
      <c r="M74" s="17"/>
      <c r="N74" s="5"/>
    </row>
    <row r="75" spans="1:14" ht="19.5" customHeight="1">
      <c r="A75" s="161" t="s">
        <v>59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3"/>
      <c r="N75" s="5"/>
    </row>
    <row r="76" spans="1:14" ht="57" customHeight="1">
      <c r="A76" s="136">
        <v>11</v>
      </c>
      <c r="B76" s="137" t="s">
        <v>187</v>
      </c>
      <c r="C76" s="13" t="s">
        <v>67</v>
      </c>
      <c r="D76" s="91">
        <f>D77</f>
        <v>9.99</v>
      </c>
      <c r="E76" s="91">
        <f>E77</f>
        <v>9.99</v>
      </c>
      <c r="F76" s="16">
        <f>E76/D76*100</f>
        <v>100</v>
      </c>
      <c r="G76" s="7"/>
      <c r="H76" s="10"/>
      <c r="I76" s="28"/>
      <c r="J76" s="28"/>
      <c r="K76" s="20">
        <f>AVERAGE(K77:K77)</f>
        <v>100</v>
      </c>
      <c r="L76" s="20">
        <f>K76/F76</f>
        <v>1</v>
      </c>
      <c r="M76" s="17" t="s">
        <v>42</v>
      </c>
      <c r="N76" s="5"/>
    </row>
    <row r="77" spans="1:14" ht="54" customHeight="1">
      <c r="A77" s="100"/>
      <c r="B77" s="95"/>
      <c r="C77" s="68" t="s">
        <v>66</v>
      </c>
      <c r="D77" s="129">
        <v>9.99</v>
      </c>
      <c r="E77" s="129">
        <v>9.99</v>
      </c>
      <c r="F77" s="49"/>
      <c r="G77" s="30" t="s">
        <v>188</v>
      </c>
      <c r="H77" s="41" t="s">
        <v>41</v>
      </c>
      <c r="I77" s="31">
        <v>1500</v>
      </c>
      <c r="J77" s="31">
        <v>1500</v>
      </c>
      <c r="K77" s="46">
        <f>J77/I77*100</f>
        <v>100</v>
      </c>
      <c r="L77" s="31"/>
      <c r="M77" s="46"/>
      <c r="N77" s="5"/>
    </row>
    <row r="78" spans="1:14" ht="21.75" customHeight="1">
      <c r="A78" s="161" t="s">
        <v>119</v>
      </c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3"/>
      <c r="N78" s="5"/>
    </row>
    <row r="79" spans="1:14" ht="41.25" customHeight="1">
      <c r="A79" s="156">
        <v>12</v>
      </c>
      <c r="B79" s="150" t="s">
        <v>118</v>
      </c>
      <c r="C79" s="13" t="s">
        <v>67</v>
      </c>
      <c r="D79" s="91">
        <f>D80+D81</f>
        <v>70</v>
      </c>
      <c r="E79" s="91">
        <f>E80+E81</f>
        <v>70</v>
      </c>
      <c r="F79" s="16">
        <f>E79/D79*100</f>
        <v>100</v>
      </c>
      <c r="G79" s="15"/>
      <c r="H79" s="15"/>
      <c r="I79" s="15"/>
      <c r="J79" s="15"/>
      <c r="K79" s="20">
        <f>AVERAGE(K80:K83)</f>
        <v>73.57962962962962</v>
      </c>
      <c r="L79" s="20">
        <f>K79/F79</f>
        <v>0.7357962962962962</v>
      </c>
      <c r="M79" s="17" t="s">
        <v>92</v>
      </c>
      <c r="N79" s="5"/>
    </row>
    <row r="80" spans="1:14" ht="53.25" customHeight="1">
      <c r="A80" s="157"/>
      <c r="B80" s="151"/>
      <c r="C80" s="18" t="s">
        <v>66</v>
      </c>
      <c r="D80" s="25">
        <v>70</v>
      </c>
      <c r="E80" s="25">
        <v>70</v>
      </c>
      <c r="F80" s="13"/>
      <c r="G80" s="120" t="s">
        <v>120</v>
      </c>
      <c r="H80" s="41" t="s">
        <v>32</v>
      </c>
      <c r="I80" s="28">
        <v>0.37</v>
      </c>
      <c r="J80" s="28">
        <v>0.54</v>
      </c>
      <c r="K80" s="24">
        <f>I80/J80*100</f>
        <v>68.5185185185185</v>
      </c>
      <c r="L80" s="28"/>
      <c r="M80" s="24"/>
      <c r="N80" s="5"/>
    </row>
    <row r="81" spans="1:14" ht="53.25" customHeight="1">
      <c r="A81" s="157"/>
      <c r="B81" s="151"/>
      <c r="C81" s="18"/>
      <c r="D81" s="25"/>
      <c r="E81" s="25"/>
      <c r="F81" s="13"/>
      <c r="G81" s="120" t="s">
        <v>121</v>
      </c>
      <c r="H81" s="41" t="s">
        <v>32</v>
      </c>
      <c r="I81" s="28" t="s">
        <v>122</v>
      </c>
      <c r="J81" s="28">
        <v>0.038</v>
      </c>
      <c r="K81" s="24">
        <v>65.8</v>
      </c>
      <c r="L81" s="28"/>
      <c r="M81" s="24"/>
      <c r="N81" s="5"/>
    </row>
    <row r="82" spans="1:14" ht="54" customHeight="1">
      <c r="A82" s="158"/>
      <c r="B82" s="152"/>
      <c r="C82" s="13"/>
      <c r="D82" s="13"/>
      <c r="E82" s="13"/>
      <c r="F82" s="13"/>
      <c r="G82" s="7" t="s">
        <v>123</v>
      </c>
      <c r="H82" s="10" t="s">
        <v>34</v>
      </c>
      <c r="I82" s="28">
        <v>30</v>
      </c>
      <c r="J82" s="28">
        <v>18</v>
      </c>
      <c r="K82" s="24">
        <f>J82/I82*100</f>
        <v>60</v>
      </c>
      <c r="L82" s="28"/>
      <c r="M82" s="24"/>
      <c r="N82" s="5"/>
    </row>
    <row r="83" spans="1:14" ht="78.75" customHeight="1">
      <c r="A83" s="100"/>
      <c r="B83" s="95"/>
      <c r="C83" s="49"/>
      <c r="D83" s="49"/>
      <c r="E83" s="49"/>
      <c r="F83" s="49"/>
      <c r="G83" s="30" t="s">
        <v>183</v>
      </c>
      <c r="H83" s="41" t="s">
        <v>32</v>
      </c>
      <c r="I83" s="31">
        <v>50</v>
      </c>
      <c r="J83" s="31">
        <v>50</v>
      </c>
      <c r="K83" s="46">
        <f>J83/I83*100</f>
        <v>100</v>
      </c>
      <c r="L83" s="31"/>
      <c r="M83" s="46"/>
      <c r="N83" s="5"/>
    </row>
    <row r="84" spans="1:14" ht="18" customHeight="1">
      <c r="A84" s="161" t="s">
        <v>47</v>
      </c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3"/>
      <c r="N84" s="5"/>
    </row>
    <row r="85" spans="1:14" ht="42" customHeight="1">
      <c r="A85" s="156">
        <v>13</v>
      </c>
      <c r="B85" s="207" t="s">
        <v>135</v>
      </c>
      <c r="C85" s="13" t="s">
        <v>67</v>
      </c>
      <c r="D85" s="92">
        <f>D86+D87+D88</f>
        <v>8715.720000000001</v>
      </c>
      <c r="E85" s="92">
        <f>E86+E87+E88</f>
        <v>8599.872</v>
      </c>
      <c r="F85" s="23">
        <f>E85/D85*100</f>
        <v>98.67081549200752</v>
      </c>
      <c r="G85" s="58"/>
      <c r="H85" s="59"/>
      <c r="I85" s="59"/>
      <c r="J85" s="59"/>
      <c r="K85" s="40">
        <f>(K89+K93)/2</f>
        <v>91.66666666666666</v>
      </c>
      <c r="L85" s="52">
        <f>K85/F85</f>
        <v>0.9290149899905489</v>
      </c>
      <c r="M85" s="135" t="s">
        <v>92</v>
      </c>
      <c r="N85" s="3"/>
    </row>
    <row r="86" spans="1:14" ht="32.25" customHeight="1">
      <c r="A86" s="157"/>
      <c r="B86" s="207"/>
      <c r="C86" s="18" t="s">
        <v>66</v>
      </c>
      <c r="D86" s="60">
        <v>3652.8</v>
      </c>
      <c r="E86" s="60">
        <v>3536.952</v>
      </c>
      <c r="F86" s="61"/>
      <c r="G86" s="62"/>
      <c r="H86" s="63"/>
      <c r="I86" s="63"/>
      <c r="J86" s="63"/>
      <c r="K86" s="64"/>
      <c r="L86" s="33"/>
      <c r="M86" s="20"/>
      <c r="N86" s="3"/>
    </row>
    <row r="87" spans="1:14" ht="60" customHeight="1">
      <c r="A87" s="157"/>
      <c r="B87" s="207"/>
      <c r="C87" s="18" t="s">
        <v>64</v>
      </c>
      <c r="D87" s="60">
        <f>D91</f>
        <v>1129.519</v>
      </c>
      <c r="E87" s="60">
        <f>E91</f>
        <v>1129.519</v>
      </c>
      <c r="F87" s="61"/>
      <c r="G87" s="62"/>
      <c r="H87" s="63"/>
      <c r="I87" s="63"/>
      <c r="J87" s="63"/>
      <c r="K87" s="64"/>
      <c r="L87" s="33"/>
      <c r="M87" s="20"/>
      <c r="N87" s="3"/>
    </row>
    <row r="88" spans="1:14" ht="47.25" customHeight="1">
      <c r="A88" s="158"/>
      <c r="B88" s="208"/>
      <c r="C88" s="18" t="s">
        <v>65</v>
      </c>
      <c r="D88" s="60">
        <f>D92</f>
        <v>3933.401</v>
      </c>
      <c r="E88" s="60">
        <f>E92</f>
        <v>3933.401</v>
      </c>
      <c r="F88" s="61"/>
      <c r="G88" s="62"/>
      <c r="H88" s="63"/>
      <c r="I88" s="63"/>
      <c r="J88" s="63"/>
      <c r="K88" s="64"/>
      <c r="L88" s="33"/>
      <c r="M88" s="20"/>
      <c r="N88" s="3"/>
    </row>
    <row r="89" spans="1:14" ht="29.25" customHeight="1">
      <c r="A89" s="148" t="s">
        <v>217</v>
      </c>
      <c r="B89" s="146" t="s">
        <v>48</v>
      </c>
      <c r="C89" s="48" t="s">
        <v>85</v>
      </c>
      <c r="D89" s="90">
        <f>D90+D91+D92</f>
        <v>8565.720000000001</v>
      </c>
      <c r="E89" s="91">
        <f>E90+E91+E92</f>
        <v>8484.872</v>
      </c>
      <c r="F89" s="16">
        <f>E89/D89*100</f>
        <v>99.05614472572064</v>
      </c>
      <c r="G89" s="65"/>
      <c r="H89" s="66"/>
      <c r="I89" s="66"/>
      <c r="J89" s="66"/>
      <c r="K89" s="20">
        <f>AVERAGE(K90:K92)</f>
        <v>100</v>
      </c>
      <c r="L89" s="20">
        <f>K89/F89</f>
        <v>1.009528487878191</v>
      </c>
      <c r="M89" s="17" t="s">
        <v>42</v>
      </c>
      <c r="N89" s="3"/>
    </row>
    <row r="90" spans="1:14" ht="54" customHeight="1">
      <c r="A90" s="149"/>
      <c r="B90" s="147"/>
      <c r="C90" s="18" t="s">
        <v>66</v>
      </c>
      <c r="D90" s="25">
        <v>3502.8</v>
      </c>
      <c r="E90" s="41">
        <v>3421.952</v>
      </c>
      <c r="F90" s="15"/>
      <c r="G90" s="65" t="s">
        <v>14</v>
      </c>
      <c r="H90" s="66" t="s">
        <v>36</v>
      </c>
      <c r="I90" s="36">
        <v>12</v>
      </c>
      <c r="J90" s="67" t="s">
        <v>213</v>
      </c>
      <c r="K90" s="24">
        <f>J90/I90*100</f>
        <v>100</v>
      </c>
      <c r="L90" s="67"/>
      <c r="M90" s="24"/>
      <c r="N90" s="3"/>
    </row>
    <row r="91" spans="1:14" ht="54.75" customHeight="1">
      <c r="A91" s="107"/>
      <c r="B91" s="138"/>
      <c r="C91" s="68" t="s">
        <v>64</v>
      </c>
      <c r="D91" s="41">
        <v>1129.519</v>
      </c>
      <c r="E91" s="41">
        <v>1129.519</v>
      </c>
      <c r="F91" s="14"/>
      <c r="G91" s="121" t="s">
        <v>46</v>
      </c>
      <c r="H91" s="69" t="s">
        <v>36</v>
      </c>
      <c r="I91" s="70">
        <v>12</v>
      </c>
      <c r="J91" s="71" t="s">
        <v>213</v>
      </c>
      <c r="K91" s="46">
        <f>J91/I91*100</f>
        <v>100</v>
      </c>
      <c r="L91" s="71"/>
      <c r="M91" s="46"/>
      <c r="N91" s="3"/>
    </row>
    <row r="92" spans="1:14" ht="43.5" customHeight="1">
      <c r="A92" s="133"/>
      <c r="B92" s="139"/>
      <c r="C92" s="18" t="s">
        <v>65</v>
      </c>
      <c r="D92" s="10">
        <v>3933.401</v>
      </c>
      <c r="E92" s="10">
        <v>3933.401</v>
      </c>
      <c r="F92" s="15"/>
      <c r="G92" s="65"/>
      <c r="H92" s="69"/>
      <c r="I92" s="72"/>
      <c r="J92" s="72"/>
      <c r="K92" s="46"/>
      <c r="L92" s="67"/>
      <c r="M92" s="24"/>
      <c r="N92" s="3"/>
    </row>
    <row r="93" spans="1:14" ht="32.25" customHeight="1">
      <c r="A93" s="148" t="s">
        <v>218</v>
      </c>
      <c r="B93" s="146" t="s">
        <v>209</v>
      </c>
      <c r="C93" s="48" t="s">
        <v>85</v>
      </c>
      <c r="D93" s="90">
        <f>D94</f>
        <v>150</v>
      </c>
      <c r="E93" s="91">
        <f>E94</f>
        <v>115</v>
      </c>
      <c r="F93" s="16">
        <f>E93/D93*100</f>
        <v>76.66666666666667</v>
      </c>
      <c r="G93" s="65"/>
      <c r="H93" s="69"/>
      <c r="I93" s="20"/>
      <c r="J93" s="20"/>
      <c r="K93" s="20">
        <f>AVERAGE(K94:K95)</f>
        <v>83.33333333333333</v>
      </c>
      <c r="L93" s="20">
        <f>K93/F93</f>
        <v>1.0869565217391304</v>
      </c>
      <c r="M93" s="17" t="s">
        <v>42</v>
      </c>
      <c r="N93" s="3"/>
    </row>
    <row r="94" spans="1:14" ht="80.25" customHeight="1">
      <c r="A94" s="175"/>
      <c r="B94" s="209"/>
      <c r="C94" s="18" t="s">
        <v>66</v>
      </c>
      <c r="D94" s="25">
        <v>150</v>
      </c>
      <c r="E94" s="129">
        <v>115</v>
      </c>
      <c r="F94" s="15"/>
      <c r="G94" s="65" t="s">
        <v>87</v>
      </c>
      <c r="H94" s="69" t="s">
        <v>36</v>
      </c>
      <c r="I94" s="72" t="s">
        <v>181</v>
      </c>
      <c r="J94" s="72" t="s">
        <v>210</v>
      </c>
      <c r="K94" s="46">
        <f>J94/I94*100</f>
        <v>66.66666666666666</v>
      </c>
      <c r="L94" s="67"/>
      <c r="M94" s="24"/>
      <c r="N94" s="3"/>
    </row>
    <row r="95" spans="1:14" ht="61.5" customHeight="1">
      <c r="A95" s="149"/>
      <c r="B95" s="147"/>
      <c r="C95" s="18"/>
      <c r="D95" s="25"/>
      <c r="E95" s="129"/>
      <c r="F95" s="15"/>
      <c r="G95" s="65" t="s">
        <v>228</v>
      </c>
      <c r="H95" s="69" t="s">
        <v>211</v>
      </c>
      <c r="I95" s="128" t="s">
        <v>212</v>
      </c>
      <c r="J95" s="128" t="s">
        <v>212</v>
      </c>
      <c r="K95" s="46">
        <f>J95/I95*100</f>
        <v>100</v>
      </c>
      <c r="L95" s="67"/>
      <c r="M95" s="24"/>
      <c r="N95" s="3"/>
    </row>
    <row r="96" spans="1:14" ht="42.75" customHeight="1">
      <c r="A96" s="148" t="s">
        <v>219</v>
      </c>
      <c r="B96" s="150" t="s">
        <v>15</v>
      </c>
      <c r="C96" s="13" t="s">
        <v>67</v>
      </c>
      <c r="D96" s="91">
        <f>D97</f>
        <v>142.96</v>
      </c>
      <c r="E96" s="91">
        <f>E97</f>
        <v>142.96</v>
      </c>
      <c r="F96" s="16">
        <f>E96/D96*100</f>
        <v>100</v>
      </c>
      <c r="G96" s="30"/>
      <c r="H96" s="30"/>
      <c r="I96" s="30"/>
      <c r="J96" s="30"/>
      <c r="K96" s="20">
        <f>AVERAGE(K97:K99)</f>
        <v>100</v>
      </c>
      <c r="L96" s="20">
        <f>K96/F96</f>
        <v>1</v>
      </c>
      <c r="M96" s="17" t="s">
        <v>42</v>
      </c>
      <c r="N96" s="3"/>
    </row>
    <row r="97" spans="1:14" ht="30" customHeight="1">
      <c r="A97" s="175"/>
      <c r="B97" s="151"/>
      <c r="C97" s="18" t="s">
        <v>66</v>
      </c>
      <c r="D97" s="25">
        <v>142.96</v>
      </c>
      <c r="E97" s="25">
        <v>142.96</v>
      </c>
      <c r="F97" s="13"/>
      <c r="G97" s="7" t="s">
        <v>97</v>
      </c>
      <c r="H97" s="10" t="s">
        <v>35</v>
      </c>
      <c r="I97" s="28">
        <v>1</v>
      </c>
      <c r="J97" s="28">
        <v>1</v>
      </c>
      <c r="K97" s="24">
        <f>J97/I97*100</f>
        <v>100</v>
      </c>
      <c r="L97" s="28"/>
      <c r="M97" s="24"/>
      <c r="N97" s="3"/>
    </row>
    <row r="98" spans="1:14" ht="32.25" customHeight="1">
      <c r="A98" s="175"/>
      <c r="B98" s="151"/>
      <c r="C98" s="13"/>
      <c r="D98" s="13"/>
      <c r="E98" s="13"/>
      <c r="F98" s="13"/>
      <c r="G98" s="7" t="s">
        <v>90</v>
      </c>
      <c r="H98" s="10" t="s">
        <v>35</v>
      </c>
      <c r="I98" s="32">
        <v>85</v>
      </c>
      <c r="J98" s="32">
        <v>85</v>
      </c>
      <c r="K98" s="24">
        <f>J98/I98*100</f>
        <v>100</v>
      </c>
      <c r="L98" s="28"/>
      <c r="M98" s="24"/>
      <c r="N98" s="3"/>
    </row>
    <row r="99" spans="1:14" ht="27" customHeight="1">
      <c r="A99" s="175"/>
      <c r="B99" s="151"/>
      <c r="C99" s="13"/>
      <c r="D99" s="13"/>
      <c r="E99" s="13"/>
      <c r="F99" s="13"/>
      <c r="G99" s="7" t="s">
        <v>195</v>
      </c>
      <c r="H99" s="10" t="s">
        <v>35</v>
      </c>
      <c r="I99" s="32">
        <v>1</v>
      </c>
      <c r="J99" s="32">
        <v>1</v>
      </c>
      <c r="K99" s="24">
        <f>J99/I99*100</f>
        <v>100</v>
      </c>
      <c r="L99" s="28"/>
      <c r="M99" s="24"/>
      <c r="N99" s="3"/>
    </row>
    <row r="100" spans="1:14" ht="39" customHeight="1">
      <c r="A100" s="148" t="s">
        <v>220</v>
      </c>
      <c r="B100" s="150" t="s">
        <v>125</v>
      </c>
      <c r="C100" s="13" t="s">
        <v>67</v>
      </c>
      <c r="D100" s="91">
        <f>D101</f>
        <v>517</v>
      </c>
      <c r="E100" s="91">
        <f>E101</f>
        <v>517</v>
      </c>
      <c r="F100" s="16">
        <f>E100/D100*100</f>
        <v>100</v>
      </c>
      <c r="G100" s="15"/>
      <c r="H100" s="15"/>
      <c r="I100" s="15"/>
      <c r="J100" s="15"/>
      <c r="K100" s="20">
        <f>AVERAGE(K101:K105)</f>
        <v>100</v>
      </c>
      <c r="L100" s="20">
        <f>K100/F100</f>
        <v>1</v>
      </c>
      <c r="M100" s="17" t="s">
        <v>42</v>
      </c>
      <c r="N100" s="3"/>
    </row>
    <row r="101" spans="1:14" ht="49.5" customHeight="1">
      <c r="A101" s="175"/>
      <c r="B101" s="151"/>
      <c r="C101" s="18" t="s">
        <v>66</v>
      </c>
      <c r="D101" s="25">
        <v>517</v>
      </c>
      <c r="E101" s="25">
        <v>517</v>
      </c>
      <c r="F101" s="13"/>
      <c r="G101" s="122" t="s">
        <v>17</v>
      </c>
      <c r="H101" s="10" t="s">
        <v>39</v>
      </c>
      <c r="I101" s="41">
        <v>56073</v>
      </c>
      <c r="J101" s="41">
        <v>56073</v>
      </c>
      <c r="K101" s="24">
        <f>J101/I101*100</f>
        <v>100</v>
      </c>
      <c r="L101" s="31"/>
      <c r="M101" s="54"/>
      <c r="N101" s="3"/>
    </row>
    <row r="102" spans="1:14" ht="32.25" customHeight="1">
      <c r="A102" s="175"/>
      <c r="B102" s="151"/>
      <c r="C102" s="13"/>
      <c r="D102" s="13"/>
      <c r="E102" s="13"/>
      <c r="F102" s="13"/>
      <c r="G102" s="39" t="s">
        <v>18</v>
      </c>
      <c r="H102" s="7" t="s">
        <v>51</v>
      </c>
      <c r="I102" s="10">
        <v>316</v>
      </c>
      <c r="J102" s="10">
        <v>316</v>
      </c>
      <c r="K102" s="24">
        <f>J102/I102*100</f>
        <v>100</v>
      </c>
      <c r="L102" s="28"/>
      <c r="M102" s="42"/>
      <c r="N102" s="3"/>
    </row>
    <row r="103" spans="1:14" ht="20.25" customHeight="1">
      <c r="A103" s="175"/>
      <c r="B103" s="151"/>
      <c r="C103" s="13"/>
      <c r="D103" s="13"/>
      <c r="E103" s="13"/>
      <c r="F103" s="13"/>
      <c r="G103" s="39" t="s">
        <v>19</v>
      </c>
      <c r="H103" s="10" t="s">
        <v>35</v>
      </c>
      <c r="I103" s="10">
        <v>32</v>
      </c>
      <c r="J103" s="10">
        <v>32</v>
      </c>
      <c r="K103" s="24">
        <f>J103/I103*100</f>
        <v>100</v>
      </c>
      <c r="L103" s="28"/>
      <c r="M103" s="42"/>
      <c r="N103" s="3"/>
    </row>
    <row r="104" spans="1:14" ht="33" customHeight="1">
      <c r="A104" s="175"/>
      <c r="B104" s="151"/>
      <c r="C104" s="114"/>
      <c r="D104" s="114"/>
      <c r="E104" s="114"/>
      <c r="F104" s="114"/>
      <c r="G104" s="122" t="s">
        <v>20</v>
      </c>
      <c r="H104" s="41" t="s">
        <v>35</v>
      </c>
      <c r="I104" s="41">
        <v>3</v>
      </c>
      <c r="J104" s="41">
        <v>3</v>
      </c>
      <c r="K104" s="46">
        <f>J104/I104*100</f>
        <v>100</v>
      </c>
      <c r="L104" s="31"/>
      <c r="M104" s="54"/>
      <c r="N104" s="3"/>
    </row>
    <row r="105" spans="1:14" ht="26.25" customHeight="1">
      <c r="A105" s="149"/>
      <c r="B105" s="152"/>
      <c r="C105" s="13"/>
      <c r="D105" s="13"/>
      <c r="E105" s="13"/>
      <c r="F105" s="13"/>
      <c r="G105" s="39" t="s">
        <v>21</v>
      </c>
      <c r="H105" s="7" t="s">
        <v>51</v>
      </c>
      <c r="I105" s="10">
        <v>14.07</v>
      </c>
      <c r="J105" s="10">
        <v>14.07</v>
      </c>
      <c r="K105" s="24">
        <f>J105/I105*100</f>
        <v>100</v>
      </c>
      <c r="L105" s="28"/>
      <c r="M105" s="42"/>
      <c r="N105" s="3"/>
    </row>
    <row r="106" spans="1:14" ht="40.5" customHeight="1">
      <c r="A106" s="148" t="s">
        <v>206</v>
      </c>
      <c r="B106" s="150" t="s">
        <v>196</v>
      </c>
      <c r="C106" s="13" t="s">
        <v>67</v>
      </c>
      <c r="D106" s="91">
        <f>D107</f>
        <v>7750.462</v>
      </c>
      <c r="E106" s="91">
        <f>E107</f>
        <v>380.22</v>
      </c>
      <c r="F106" s="16">
        <f>E106/D106*100</f>
        <v>4.905772068813446</v>
      </c>
      <c r="G106" s="7"/>
      <c r="H106" s="7"/>
      <c r="I106" s="10"/>
      <c r="J106" s="20"/>
      <c r="K106" s="20">
        <f>AVERAGE(K107:K108)</f>
        <v>70.83333333333333</v>
      </c>
      <c r="L106" s="20">
        <f>K106/F106</f>
        <v>14.438773823926498</v>
      </c>
      <c r="M106" s="17" t="s">
        <v>45</v>
      </c>
      <c r="N106" s="3"/>
    </row>
    <row r="107" spans="1:14" ht="39.75" customHeight="1">
      <c r="A107" s="175"/>
      <c r="B107" s="151"/>
      <c r="C107" s="18" t="s">
        <v>66</v>
      </c>
      <c r="D107" s="25">
        <v>7750.462</v>
      </c>
      <c r="E107" s="25">
        <v>380.22</v>
      </c>
      <c r="F107" s="13"/>
      <c r="G107" s="7" t="s">
        <v>197</v>
      </c>
      <c r="H107" s="41" t="s">
        <v>35</v>
      </c>
      <c r="I107" s="10">
        <v>4</v>
      </c>
      <c r="J107" s="41">
        <v>3</v>
      </c>
      <c r="K107" s="46">
        <f>J107/I107*100</f>
        <v>75</v>
      </c>
      <c r="L107" s="28"/>
      <c r="M107" s="42"/>
      <c r="N107" s="3"/>
    </row>
    <row r="108" spans="1:14" ht="28.5" customHeight="1">
      <c r="A108" s="149"/>
      <c r="B108" s="152"/>
      <c r="C108" s="13"/>
      <c r="D108" s="13"/>
      <c r="E108" s="13"/>
      <c r="F108" s="13"/>
      <c r="G108" s="7" t="s">
        <v>198</v>
      </c>
      <c r="H108" s="41" t="s">
        <v>35</v>
      </c>
      <c r="I108" s="10">
        <v>3</v>
      </c>
      <c r="J108" s="41">
        <v>2</v>
      </c>
      <c r="K108" s="46">
        <f>J108/I108*100</f>
        <v>66.66666666666666</v>
      </c>
      <c r="L108" s="28"/>
      <c r="M108" s="42"/>
      <c r="N108" s="3"/>
    </row>
    <row r="109" spans="1:14" ht="43.5" customHeight="1">
      <c r="A109" s="148" t="s">
        <v>166</v>
      </c>
      <c r="B109" s="150" t="s">
        <v>216</v>
      </c>
      <c r="C109" s="13" t="s">
        <v>67</v>
      </c>
      <c r="D109" s="91">
        <f>D110+D111+D112+D113</f>
        <v>26565.188</v>
      </c>
      <c r="E109" s="91">
        <f>E110+E111+E112+E113</f>
        <v>26564.418999999998</v>
      </c>
      <c r="F109" s="16">
        <f>E109/D109*100</f>
        <v>99.99710523411316</v>
      </c>
      <c r="G109" s="7"/>
      <c r="H109" s="10"/>
      <c r="I109" s="10"/>
      <c r="J109" s="47"/>
      <c r="K109" s="20">
        <f>AVERAGE(K110:K115)</f>
        <v>100</v>
      </c>
      <c r="L109" s="20">
        <f>K109/F109</f>
        <v>1.0000289484968596</v>
      </c>
      <c r="M109" s="17" t="s">
        <v>42</v>
      </c>
      <c r="N109" s="3"/>
    </row>
    <row r="110" spans="1:14" ht="53.25" customHeight="1">
      <c r="A110" s="175"/>
      <c r="B110" s="151"/>
      <c r="C110" s="18" t="s">
        <v>66</v>
      </c>
      <c r="D110" s="25">
        <v>38</v>
      </c>
      <c r="E110" s="10">
        <v>37.999</v>
      </c>
      <c r="F110" s="13"/>
      <c r="G110" s="7" t="s">
        <v>113</v>
      </c>
      <c r="H110" s="10" t="s">
        <v>35</v>
      </c>
      <c r="I110" s="10">
        <v>9</v>
      </c>
      <c r="J110" s="44">
        <v>9</v>
      </c>
      <c r="K110" s="24">
        <f>J110/I110*100</f>
        <v>100</v>
      </c>
      <c r="L110" s="28"/>
      <c r="M110" s="34"/>
      <c r="N110" s="3"/>
    </row>
    <row r="111" spans="1:14" ht="51.75" customHeight="1">
      <c r="A111" s="175"/>
      <c r="B111" s="151"/>
      <c r="C111" s="68" t="s">
        <v>64</v>
      </c>
      <c r="D111" s="25">
        <v>21475.9</v>
      </c>
      <c r="E111" s="10">
        <v>21475.278</v>
      </c>
      <c r="F111" s="13"/>
      <c r="G111" s="7" t="s">
        <v>114</v>
      </c>
      <c r="H111" s="10" t="s">
        <v>35</v>
      </c>
      <c r="I111" s="10">
        <v>9</v>
      </c>
      <c r="J111" s="44">
        <v>9</v>
      </c>
      <c r="K111" s="24">
        <f>J111/I111*100</f>
        <v>100</v>
      </c>
      <c r="L111" s="28"/>
      <c r="M111" s="34"/>
      <c r="N111" s="3"/>
    </row>
    <row r="112" spans="1:14" ht="39.75" customHeight="1">
      <c r="A112" s="149"/>
      <c r="B112" s="152"/>
      <c r="C112" s="18" t="s">
        <v>65</v>
      </c>
      <c r="D112" s="25">
        <v>5037.6</v>
      </c>
      <c r="E112" s="10">
        <v>5037.454</v>
      </c>
      <c r="F112" s="13"/>
      <c r="G112" s="7" t="s">
        <v>115</v>
      </c>
      <c r="H112" s="10" t="s">
        <v>35</v>
      </c>
      <c r="I112" s="10">
        <v>1</v>
      </c>
      <c r="J112" s="44">
        <v>1</v>
      </c>
      <c r="K112" s="24">
        <f>J112/I112*100</f>
        <v>100</v>
      </c>
      <c r="L112" s="28"/>
      <c r="M112" s="34"/>
      <c r="N112" s="3"/>
    </row>
    <row r="113" spans="1:14" ht="81" customHeight="1">
      <c r="A113" s="107"/>
      <c r="B113" s="94"/>
      <c r="C113" s="140" t="s">
        <v>207</v>
      </c>
      <c r="D113" s="112">
        <v>13.688</v>
      </c>
      <c r="E113" s="112">
        <v>13.688</v>
      </c>
      <c r="F113" s="114"/>
      <c r="G113" s="141" t="s">
        <v>116</v>
      </c>
      <c r="H113" s="112" t="s">
        <v>117</v>
      </c>
      <c r="I113" s="112" t="s">
        <v>184</v>
      </c>
      <c r="J113" s="41" t="s">
        <v>184</v>
      </c>
      <c r="K113" s="46">
        <v>100</v>
      </c>
      <c r="L113" s="113"/>
      <c r="M113" s="127"/>
      <c r="N113" s="3"/>
    </row>
    <row r="114" spans="1:14" ht="54.75" customHeight="1">
      <c r="A114" s="107"/>
      <c r="B114" s="94"/>
      <c r="C114" s="13"/>
      <c r="D114" s="13"/>
      <c r="E114" s="13"/>
      <c r="F114" s="13"/>
      <c r="G114" s="7" t="s">
        <v>185</v>
      </c>
      <c r="H114" s="10" t="s">
        <v>186</v>
      </c>
      <c r="I114" s="10">
        <v>5</v>
      </c>
      <c r="J114" s="44">
        <v>5</v>
      </c>
      <c r="K114" s="24">
        <f>J114/I114*100</f>
        <v>100</v>
      </c>
      <c r="L114" s="28"/>
      <c r="M114" s="34"/>
      <c r="N114" s="3"/>
    </row>
    <row r="115" spans="1:14" ht="28.5" customHeight="1">
      <c r="A115" s="133"/>
      <c r="B115" s="95"/>
      <c r="C115" s="13"/>
      <c r="D115" s="13"/>
      <c r="E115" s="13"/>
      <c r="F115" s="13"/>
      <c r="G115" s="7" t="s">
        <v>208</v>
      </c>
      <c r="H115" s="10" t="s">
        <v>35</v>
      </c>
      <c r="I115" s="10">
        <v>3</v>
      </c>
      <c r="J115" s="10">
        <v>3</v>
      </c>
      <c r="K115" s="24">
        <f>J115/I115*100</f>
        <v>100</v>
      </c>
      <c r="L115" s="28"/>
      <c r="M115" s="42"/>
      <c r="N115" s="3"/>
    </row>
    <row r="116" spans="1:14" ht="18.75" customHeight="1">
      <c r="A116" s="161" t="s">
        <v>49</v>
      </c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3"/>
      <c r="N116" s="3"/>
    </row>
    <row r="117" spans="1:14" ht="42" customHeight="1">
      <c r="A117" s="148" t="s">
        <v>167</v>
      </c>
      <c r="B117" s="150" t="s">
        <v>93</v>
      </c>
      <c r="C117" s="13" t="s">
        <v>67</v>
      </c>
      <c r="D117" s="91">
        <f>D118+D119</f>
        <v>140251.421</v>
      </c>
      <c r="E117" s="91">
        <f>E118+E119</f>
        <v>57772.070999999996</v>
      </c>
      <c r="F117" s="16">
        <f>E117/D117*100</f>
        <v>41.1917901352315</v>
      </c>
      <c r="G117" s="7"/>
      <c r="H117" s="72"/>
      <c r="I117" s="72"/>
      <c r="J117" s="72"/>
      <c r="K117" s="20">
        <f>AVERAGE(K118:K126)</f>
        <v>64.04338544834413</v>
      </c>
      <c r="L117" s="20">
        <f>K117/F117</f>
        <v>1.554760918088082</v>
      </c>
      <c r="M117" s="17" t="s">
        <v>45</v>
      </c>
      <c r="N117" s="3"/>
    </row>
    <row r="118" spans="1:15" ht="56.25" customHeight="1">
      <c r="A118" s="175"/>
      <c r="B118" s="151"/>
      <c r="C118" s="18" t="s">
        <v>66</v>
      </c>
      <c r="D118" s="25">
        <v>99957.701</v>
      </c>
      <c r="E118" s="25">
        <v>43024.392</v>
      </c>
      <c r="F118" s="13"/>
      <c r="G118" s="7" t="s">
        <v>88</v>
      </c>
      <c r="H118" s="10" t="s">
        <v>35</v>
      </c>
      <c r="I118" s="28">
        <v>15</v>
      </c>
      <c r="J118" s="28">
        <v>15</v>
      </c>
      <c r="K118" s="24">
        <f>J118/I118*100</f>
        <v>100</v>
      </c>
      <c r="L118" s="28"/>
      <c r="M118" s="35"/>
      <c r="N118" s="3"/>
      <c r="O118" s="76"/>
    </row>
    <row r="119" spans="1:15" ht="45" customHeight="1">
      <c r="A119" s="175"/>
      <c r="B119" s="151"/>
      <c r="C119" s="18" t="s">
        <v>65</v>
      </c>
      <c r="D119" s="25">
        <v>40293.72</v>
      </c>
      <c r="E119" s="25">
        <v>14747.679</v>
      </c>
      <c r="F119" s="13"/>
      <c r="G119" s="7" t="s">
        <v>96</v>
      </c>
      <c r="H119" s="10" t="s">
        <v>38</v>
      </c>
      <c r="I119" s="28">
        <v>2662</v>
      </c>
      <c r="J119" s="28">
        <v>2680</v>
      </c>
      <c r="K119" s="24">
        <f>J119/I119*100</f>
        <v>100.67618332081143</v>
      </c>
      <c r="L119" s="28"/>
      <c r="M119" s="35"/>
      <c r="N119" s="6"/>
      <c r="O119" s="76"/>
    </row>
    <row r="120" spans="1:15" ht="50.25" customHeight="1">
      <c r="A120" s="175"/>
      <c r="B120" s="151"/>
      <c r="C120" s="13"/>
      <c r="D120" s="13"/>
      <c r="E120" s="13"/>
      <c r="F120" s="13"/>
      <c r="G120" s="7" t="s">
        <v>191</v>
      </c>
      <c r="H120" s="10" t="s">
        <v>35</v>
      </c>
      <c r="I120" s="28">
        <v>3</v>
      </c>
      <c r="J120" s="28">
        <v>0</v>
      </c>
      <c r="K120" s="24">
        <f>J120/I120*100</f>
        <v>0</v>
      </c>
      <c r="L120" s="28"/>
      <c r="M120" s="35"/>
      <c r="N120" s="6"/>
      <c r="O120" s="76"/>
    </row>
    <row r="121" spans="1:14" ht="39.75" customHeight="1">
      <c r="A121" s="175"/>
      <c r="B121" s="151"/>
      <c r="C121" s="13"/>
      <c r="D121" s="13"/>
      <c r="E121" s="13"/>
      <c r="F121" s="13"/>
      <c r="G121" s="7" t="s">
        <v>214</v>
      </c>
      <c r="H121" s="10" t="s">
        <v>38</v>
      </c>
      <c r="I121" s="28">
        <v>1800</v>
      </c>
      <c r="J121" s="28">
        <v>1800</v>
      </c>
      <c r="K121" s="24">
        <f aca="true" t="shared" si="4" ref="K121:K126">J121/I121*100</f>
        <v>100</v>
      </c>
      <c r="L121" s="28"/>
      <c r="M121" s="35"/>
      <c r="N121" s="6"/>
    </row>
    <row r="122" spans="1:14" ht="30" customHeight="1">
      <c r="A122" s="175"/>
      <c r="B122" s="151"/>
      <c r="C122" s="13"/>
      <c r="D122" s="13"/>
      <c r="E122" s="13"/>
      <c r="F122" s="13"/>
      <c r="G122" s="7" t="s">
        <v>192</v>
      </c>
      <c r="H122" s="10" t="s">
        <v>37</v>
      </c>
      <c r="I122" s="28">
        <v>9.6</v>
      </c>
      <c r="J122" s="28">
        <v>0</v>
      </c>
      <c r="K122" s="24">
        <f t="shared" si="4"/>
        <v>0</v>
      </c>
      <c r="L122" s="28"/>
      <c r="M122" s="35"/>
      <c r="N122" s="6"/>
    </row>
    <row r="123" spans="1:14" ht="34.5" customHeight="1">
      <c r="A123" s="175"/>
      <c r="B123" s="151"/>
      <c r="C123" s="13"/>
      <c r="D123" s="13"/>
      <c r="E123" s="13"/>
      <c r="F123" s="13"/>
      <c r="G123" s="7" t="s">
        <v>170</v>
      </c>
      <c r="H123" s="10" t="s">
        <v>38</v>
      </c>
      <c r="I123" s="28">
        <v>315</v>
      </c>
      <c r="J123" s="28">
        <v>81</v>
      </c>
      <c r="K123" s="24">
        <f t="shared" si="4"/>
        <v>25.71428571428571</v>
      </c>
      <c r="L123" s="28"/>
      <c r="M123" s="35"/>
      <c r="N123" s="6"/>
    </row>
    <row r="124" spans="1:14" ht="33" customHeight="1">
      <c r="A124" s="175"/>
      <c r="B124" s="151"/>
      <c r="C124" s="13"/>
      <c r="D124" s="13"/>
      <c r="E124" s="13"/>
      <c r="F124" s="13"/>
      <c r="G124" s="7" t="s">
        <v>193</v>
      </c>
      <c r="H124" s="10" t="s">
        <v>38</v>
      </c>
      <c r="I124" s="28">
        <v>1180</v>
      </c>
      <c r="J124" s="28">
        <v>590</v>
      </c>
      <c r="K124" s="24">
        <f t="shared" si="4"/>
        <v>50</v>
      </c>
      <c r="L124" s="28"/>
      <c r="M124" s="35"/>
      <c r="N124" s="6"/>
    </row>
    <row r="125" spans="1:14" ht="56.25" customHeight="1">
      <c r="A125" s="175"/>
      <c r="B125" s="151"/>
      <c r="C125" s="13"/>
      <c r="D125" s="13"/>
      <c r="E125" s="13"/>
      <c r="F125" s="13"/>
      <c r="G125" s="7" t="s">
        <v>194</v>
      </c>
      <c r="H125" s="10" t="s">
        <v>38</v>
      </c>
      <c r="I125" s="28">
        <v>6100</v>
      </c>
      <c r="J125" s="28">
        <v>6100</v>
      </c>
      <c r="K125" s="24">
        <f t="shared" si="4"/>
        <v>100</v>
      </c>
      <c r="L125" s="28"/>
      <c r="M125" s="35"/>
      <c r="N125" s="6"/>
    </row>
    <row r="126" spans="1:14" ht="42" customHeight="1">
      <c r="A126" s="149"/>
      <c r="B126" s="152"/>
      <c r="C126" s="13"/>
      <c r="D126" s="13"/>
      <c r="E126" s="13"/>
      <c r="F126" s="13"/>
      <c r="G126" s="7" t="s">
        <v>159</v>
      </c>
      <c r="H126" s="10" t="s">
        <v>38</v>
      </c>
      <c r="I126" s="28">
        <v>3</v>
      </c>
      <c r="J126" s="28">
        <v>3</v>
      </c>
      <c r="K126" s="24">
        <f t="shared" si="4"/>
        <v>100</v>
      </c>
      <c r="L126" s="28"/>
      <c r="M126" s="35"/>
      <c r="N126" s="6"/>
    </row>
    <row r="127" spans="1:14" ht="42" customHeight="1">
      <c r="A127" s="148" t="s">
        <v>62</v>
      </c>
      <c r="B127" s="150" t="s">
        <v>101</v>
      </c>
      <c r="C127" s="13" t="s">
        <v>67</v>
      </c>
      <c r="D127" s="91">
        <f>D128</f>
        <v>2572.919</v>
      </c>
      <c r="E127" s="91">
        <f>E128</f>
        <v>2532.763</v>
      </c>
      <c r="F127" s="16">
        <f>E127/D127*100</f>
        <v>98.43928238704756</v>
      </c>
      <c r="G127" s="7"/>
      <c r="H127" s="7"/>
      <c r="I127" s="7"/>
      <c r="J127" s="7"/>
      <c r="K127" s="20">
        <f>AVERAGE(K128:K129)</f>
        <v>100</v>
      </c>
      <c r="L127" s="20">
        <f>K127/F127</f>
        <v>1.0158546220076652</v>
      </c>
      <c r="M127" s="17" t="s">
        <v>42</v>
      </c>
      <c r="N127" s="6"/>
    </row>
    <row r="128" spans="1:14" ht="90" customHeight="1">
      <c r="A128" s="175"/>
      <c r="B128" s="151"/>
      <c r="C128" s="18" t="s">
        <v>66</v>
      </c>
      <c r="D128" s="25">
        <v>2572.919</v>
      </c>
      <c r="E128" s="25">
        <v>2532.763</v>
      </c>
      <c r="F128" s="13"/>
      <c r="G128" s="7" t="s">
        <v>160</v>
      </c>
      <c r="H128" s="10" t="s">
        <v>35</v>
      </c>
      <c r="I128" s="10">
        <v>5</v>
      </c>
      <c r="J128" s="10">
        <v>5</v>
      </c>
      <c r="K128" s="24">
        <f>J128/I128*100</f>
        <v>100</v>
      </c>
      <c r="L128" s="28"/>
      <c r="M128" s="24"/>
      <c r="N128" s="6"/>
    </row>
    <row r="129" spans="1:14" ht="55.5" customHeight="1">
      <c r="A129" s="149"/>
      <c r="B129" s="152"/>
      <c r="C129" s="22"/>
      <c r="D129" s="19"/>
      <c r="E129" s="19"/>
      <c r="F129" s="12"/>
      <c r="G129" s="7" t="s">
        <v>102</v>
      </c>
      <c r="H129" s="10" t="s">
        <v>35</v>
      </c>
      <c r="I129" s="10">
        <v>20</v>
      </c>
      <c r="J129" s="10">
        <v>20</v>
      </c>
      <c r="K129" s="24">
        <f>J129/I129*100</f>
        <v>100</v>
      </c>
      <c r="L129" s="28"/>
      <c r="M129" s="24"/>
      <c r="N129" s="6"/>
    </row>
    <row r="130" spans="1:14" ht="40.5" customHeight="1">
      <c r="A130" s="156">
        <v>20</v>
      </c>
      <c r="B130" s="150" t="s">
        <v>98</v>
      </c>
      <c r="C130" s="13" t="s">
        <v>67</v>
      </c>
      <c r="D130" s="91">
        <f>D131+D132</f>
        <v>2645.563</v>
      </c>
      <c r="E130" s="91">
        <f>E131+E132</f>
        <v>2208.498</v>
      </c>
      <c r="F130" s="16">
        <f>E130/D130*100</f>
        <v>83.47931990279574</v>
      </c>
      <c r="G130" s="7"/>
      <c r="H130" s="7"/>
      <c r="I130" s="7"/>
      <c r="J130" s="7"/>
      <c r="K130" s="20">
        <f>AVERAGE(K131:K132)</f>
        <v>335.5933609958506</v>
      </c>
      <c r="L130" s="20">
        <f>K130/F130</f>
        <v>4.020077803540078</v>
      </c>
      <c r="M130" s="17" t="s">
        <v>45</v>
      </c>
      <c r="N130" s="6"/>
    </row>
    <row r="131" spans="1:14" ht="53.25" customHeight="1">
      <c r="A131" s="157"/>
      <c r="B131" s="151"/>
      <c r="C131" s="18" t="s">
        <v>66</v>
      </c>
      <c r="D131" s="10">
        <v>2546.263</v>
      </c>
      <c r="E131" s="10">
        <v>2109.198</v>
      </c>
      <c r="F131" s="13"/>
      <c r="G131" s="7" t="s">
        <v>27</v>
      </c>
      <c r="H131" s="10" t="s">
        <v>41</v>
      </c>
      <c r="I131" s="10">
        <v>25</v>
      </c>
      <c r="J131" s="10">
        <v>154</v>
      </c>
      <c r="K131" s="24">
        <f>J131/I131*100</f>
        <v>616</v>
      </c>
      <c r="L131" s="28"/>
      <c r="M131" s="43"/>
      <c r="N131" s="6"/>
    </row>
    <row r="132" spans="1:14" ht="40.5" customHeight="1">
      <c r="A132" s="157"/>
      <c r="B132" s="151"/>
      <c r="C132" s="18" t="s">
        <v>65</v>
      </c>
      <c r="D132" s="25">
        <v>99.3</v>
      </c>
      <c r="E132" s="25">
        <v>99.3</v>
      </c>
      <c r="F132" s="13"/>
      <c r="G132" s="39" t="s">
        <v>99</v>
      </c>
      <c r="H132" s="10" t="s">
        <v>100</v>
      </c>
      <c r="I132" s="44">
        <v>482</v>
      </c>
      <c r="J132" s="44">
        <v>266</v>
      </c>
      <c r="K132" s="24">
        <f>J132/I132*100</f>
        <v>55.18672199170125</v>
      </c>
      <c r="L132" s="31"/>
      <c r="M132" s="43"/>
      <c r="N132" s="6"/>
    </row>
    <row r="133" spans="1:14" ht="18" customHeight="1">
      <c r="A133" s="153" t="s">
        <v>50</v>
      </c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5"/>
      <c r="N133" s="3"/>
    </row>
    <row r="134" spans="1:14" ht="46.5" customHeight="1">
      <c r="A134" s="148" t="s">
        <v>221</v>
      </c>
      <c r="B134" s="150" t="s">
        <v>124</v>
      </c>
      <c r="C134" s="13" t="s">
        <v>67</v>
      </c>
      <c r="D134" s="91">
        <f>D135</f>
        <v>250</v>
      </c>
      <c r="E134" s="15">
        <f>E135</f>
        <v>249.846</v>
      </c>
      <c r="F134" s="16">
        <f>E134/D134*100</f>
        <v>99.9384</v>
      </c>
      <c r="G134" s="45"/>
      <c r="H134" s="45"/>
      <c r="I134" s="45"/>
      <c r="J134" s="45"/>
      <c r="K134" s="20">
        <f>AVERAGE(K135:K136)</f>
        <v>116.31758764111706</v>
      </c>
      <c r="L134" s="20">
        <f>K134/F134</f>
        <v>1.1638928343971593</v>
      </c>
      <c r="M134" s="17" t="s">
        <v>42</v>
      </c>
      <c r="N134" s="3"/>
    </row>
    <row r="135" spans="1:14" ht="53.25" customHeight="1">
      <c r="A135" s="175"/>
      <c r="B135" s="151"/>
      <c r="C135" s="22" t="s">
        <v>66</v>
      </c>
      <c r="D135" s="21">
        <v>250</v>
      </c>
      <c r="E135" s="21">
        <v>249.846</v>
      </c>
      <c r="F135" s="12"/>
      <c r="G135" s="124" t="s">
        <v>16</v>
      </c>
      <c r="H135" s="112" t="s">
        <v>40</v>
      </c>
      <c r="I135" s="113">
        <v>67.32</v>
      </c>
      <c r="J135" s="28">
        <v>89.29</v>
      </c>
      <c r="K135" s="37">
        <f>J135/I135*100</f>
        <v>132.63517528223412</v>
      </c>
      <c r="L135" s="113"/>
      <c r="M135" s="113"/>
      <c r="N135" s="6"/>
    </row>
    <row r="136" spans="1:14" ht="53.25" customHeight="1">
      <c r="A136" s="149"/>
      <c r="B136" s="152"/>
      <c r="C136" s="18"/>
      <c r="D136" s="25"/>
      <c r="E136" s="25"/>
      <c r="F136" s="13"/>
      <c r="G136" s="7" t="s">
        <v>182</v>
      </c>
      <c r="H136" s="10" t="s">
        <v>41</v>
      </c>
      <c r="I136" s="28">
        <v>4</v>
      </c>
      <c r="J136" s="113">
        <v>4</v>
      </c>
      <c r="K136" s="37">
        <f>J136/I136*100</f>
        <v>100</v>
      </c>
      <c r="L136" s="28"/>
      <c r="M136" s="28"/>
      <c r="N136" s="6"/>
    </row>
    <row r="137" spans="1:14" ht="18" customHeight="1">
      <c r="A137" s="203" t="s">
        <v>52</v>
      </c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5"/>
      <c r="N137" s="6"/>
    </row>
    <row r="138" spans="1:14" ht="39.75" customHeight="1">
      <c r="A138" s="148" t="s">
        <v>222</v>
      </c>
      <c r="B138" s="200" t="s">
        <v>134</v>
      </c>
      <c r="C138" s="13" t="s">
        <v>67</v>
      </c>
      <c r="D138" s="91">
        <f>D139</f>
        <v>77.4</v>
      </c>
      <c r="E138" s="91">
        <f>E139</f>
        <v>77.4</v>
      </c>
      <c r="F138" s="16">
        <f>E138/D138*100</f>
        <v>100</v>
      </c>
      <c r="G138" s="30"/>
      <c r="H138" s="10"/>
      <c r="I138" s="41"/>
      <c r="J138" s="41"/>
      <c r="K138" s="20">
        <f>AVERAGE(K139)</f>
        <v>100</v>
      </c>
      <c r="L138" s="20">
        <f>K138/F138</f>
        <v>1</v>
      </c>
      <c r="M138" s="17" t="s">
        <v>42</v>
      </c>
      <c r="N138" s="6"/>
    </row>
    <row r="139" spans="1:14" ht="90.75" customHeight="1">
      <c r="A139" s="199"/>
      <c r="B139" s="201"/>
      <c r="C139" s="18" t="s">
        <v>66</v>
      </c>
      <c r="D139" s="25">
        <v>77.4</v>
      </c>
      <c r="E139" s="25">
        <v>77.4</v>
      </c>
      <c r="F139" s="13"/>
      <c r="G139" s="30" t="s">
        <v>53</v>
      </c>
      <c r="H139" s="10" t="s">
        <v>34</v>
      </c>
      <c r="I139" s="41">
        <v>45</v>
      </c>
      <c r="J139" s="41">
        <v>45</v>
      </c>
      <c r="K139" s="24">
        <f>J139/I139*100</f>
        <v>100</v>
      </c>
      <c r="L139" s="31"/>
      <c r="M139" s="46"/>
      <c r="N139" s="6"/>
    </row>
    <row r="140" spans="1:14" ht="42" customHeight="1">
      <c r="A140" s="169">
        <v>23</v>
      </c>
      <c r="B140" s="150" t="s">
        <v>128</v>
      </c>
      <c r="C140" s="13" t="s">
        <v>67</v>
      </c>
      <c r="D140" s="91">
        <f>D141+D142+D143</f>
        <v>16382.308</v>
      </c>
      <c r="E140" s="91">
        <f>E141+E142+E143</f>
        <v>16382.308</v>
      </c>
      <c r="F140" s="16">
        <f>E140/D140*100</f>
        <v>100</v>
      </c>
      <c r="G140" s="7"/>
      <c r="H140" s="10"/>
      <c r="I140" s="10"/>
      <c r="J140" s="10"/>
      <c r="K140" s="20">
        <f>AVERAGE(K141:K142)</f>
        <v>104.76190476190476</v>
      </c>
      <c r="L140" s="20">
        <f>K140/F140</f>
        <v>1.0476190476190477</v>
      </c>
      <c r="M140" s="17" t="s">
        <v>42</v>
      </c>
      <c r="N140" s="6"/>
    </row>
    <row r="141" spans="1:14" ht="69" customHeight="1">
      <c r="A141" s="170"/>
      <c r="B141" s="151"/>
      <c r="C141" s="18" t="s">
        <v>66</v>
      </c>
      <c r="D141" s="25">
        <v>3134.808</v>
      </c>
      <c r="E141" s="25">
        <v>3134.808</v>
      </c>
      <c r="F141" s="13"/>
      <c r="G141" s="7" t="s">
        <v>129</v>
      </c>
      <c r="H141" s="10" t="s">
        <v>32</v>
      </c>
      <c r="I141" s="10">
        <v>100</v>
      </c>
      <c r="J141" s="10">
        <v>100</v>
      </c>
      <c r="K141" s="24">
        <f>J141/I141*100</f>
        <v>100</v>
      </c>
      <c r="L141" s="28"/>
      <c r="M141" s="24"/>
      <c r="N141" s="6"/>
    </row>
    <row r="142" spans="1:14" ht="54" customHeight="1">
      <c r="A142" s="170"/>
      <c r="B142" s="151"/>
      <c r="C142" s="18" t="s">
        <v>64</v>
      </c>
      <c r="D142" s="25">
        <v>10730.443</v>
      </c>
      <c r="E142" s="25">
        <v>10730.443</v>
      </c>
      <c r="F142" s="13"/>
      <c r="G142" s="7" t="s">
        <v>199</v>
      </c>
      <c r="H142" s="10" t="s">
        <v>32</v>
      </c>
      <c r="I142" s="10">
        <v>105</v>
      </c>
      <c r="J142" s="10">
        <v>115</v>
      </c>
      <c r="K142" s="24">
        <f>J142/I142*100</f>
        <v>109.52380952380953</v>
      </c>
      <c r="L142" s="28"/>
      <c r="M142" s="24"/>
      <c r="N142" s="6"/>
    </row>
    <row r="143" spans="1:14" ht="40.5" customHeight="1">
      <c r="A143" s="171"/>
      <c r="B143" s="152"/>
      <c r="C143" s="18" t="s">
        <v>65</v>
      </c>
      <c r="D143" s="25">
        <v>2517.057</v>
      </c>
      <c r="E143" s="25">
        <v>2517.057</v>
      </c>
      <c r="F143" s="13"/>
      <c r="G143" s="7"/>
      <c r="H143" s="10"/>
      <c r="I143" s="10"/>
      <c r="J143" s="10"/>
      <c r="K143" s="24"/>
      <c r="L143" s="28"/>
      <c r="M143" s="24"/>
      <c r="N143" s="6"/>
    </row>
    <row r="144" spans="1:14" ht="17.25" customHeight="1">
      <c r="A144" s="161" t="s">
        <v>60</v>
      </c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3"/>
      <c r="N144" s="6"/>
    </row>
    <row r="145" spans="1:14" ht="41.25" customHeight="1">
      <c r="A145" s="148" t="s">
        <v>63</v>
      </c>
      <c r="B145" s="150" t="s">
        <v>104</v>
      </c>
      <c r="C145" s="13" t="s">
        <v>67</v>
      </c>
      <c r="D145" s="91">
        <f>D146</f>
        <v>4183.942</v>
      </c>
      <c r="E145" s="90">
        <f>E146</f>
        <v>4169.991</v>
      </c>
      <c r="F145" s="16">
        <f>E145/D145*100</f>
        <v>99.66655847523698</v>
      </c>
      <c r="G145" s="7"/>
      <c r="H145" s="10"/>
      <c r="I145" s="10"/>
      <c r="J145" s="10"/>
      <c r="K145" s="20">
        <f>AVERAGE(K146:K155)</f>
        <v>107.2</v>
      </c>
      <c r="L145" s="20">
        <f>K145/F145</f>
        <v>1.075586451865244</v>
      </c>
      <c r="M145" s="17" t="s">
        <v>42</v>
      </c>
      <c r="N145" s="6"/>
    </row>
    <row r="146" spans="1:14" ht="63.75" customHeight="1">
      <c r="A146" s="175"/>
      <c r="B146" s="151"/>
      <c r="C146" s="18" t="s">
        <v>66</v>
      </c>
      <c r="D146" s="25">
        <v>4183.942</v>
      </c>
      <c r="E146" s="26">
        <v>4169.991</v>
      </c>
      <c r="F146" s="13"/>
      <c r="G146" s="7" t="s">
        <v>105</v>
      </c>
      <c r="H146" s="10" t="s">
        <v>35</v>
      </c>
      <c r="I146" s="10">
        <v>8</v>
      </c>
      <c r="J146" s="10">
        <v>8</v>
      </c>
      <c r="K146" s="24">
        <f aca="true" t="shared" si="5" ref="K146:K157">J146/I146*100</f>
        <v>100</v>
      </c>
      <c r="L146" s="28"/>
      <c r="M146" s="28"/>
      <c r="N146" s="5"/>
    </row>
    <row r="147" spans="1:14" ht="66.75" customHeight="1">
      <c r="A147" s="175"/>
      <c r="B147" s="151"/>
      <c r="C147" s="108"/>
      <c r="D147" s="108"/>
      <c r="E147" s="108"/>
      <c r="F147" s="108"/>
      <c r="G147" s="30" t="s">
        <v>106</v>
      </c>
      <c r="H147" s="10" t="s">
        <v>35</v>
      </c>
      <c r="I147" s="10">
        <v>10</v>
      </c>
      <c r="J147" s="10">
        <v>10</v>
      </c>
      <c r="K147" s="24">
        <f t="shared" si="5"/>
        <v>100</v>
      </c>
      <c r="L147" s="28"/>
      <c r="M147" s="24"/>
      <c r="N147" s="4"/>
    </row>
    <row r="148" spans="1:14" ht="40.5" customHeight="1">
      <c r="A148" s="175"/>
      <c r="B148" s="151"/>
      <c r="C148" s="109"/>
      <c r="D148" s="109"/>
      <c r="E148" s="109"/>
      <c r="F148" s="109"/>
      <c r="G148" s="39" t="s">
        <v>107</v>
      </c>
      <c r="H148" s="10" t="s">
        <v>37</v>
      </c>
      <c r="I148" s="41">
        <v>50</v>
      </c>
      <c r="J148" s="10">
        <v>86</v>
      </c>
      <c r="K148" s="46">
        <f t="shared" si="5"/>
        <v>172</v>
      </c>
      <c r="L148" s="31"/>
      <c r="M148" s="31"/>
      <c r="N148" s="5"/>
    </row>
    <row r="149" spans="1:14" ht="83.25" customHeight="1">
      <c r="A149" s="175"/>
      <c r="B149" s="151"/>
      <c r="C149" s="108"/>
      <c r="D149" s="108"/>
      <c r="E149" s="108"/>
      <c r="F149" s="108"/>
      <c r="G149" s="122" t="s">
        <v>202</v>
      </c>
      <c r="H149" s="10" t="s">
        <v>35</v>
      </c>
      <c r="I149" s="44">
        <v>8</v>
      </c>
      <c r="J149" s="10">
        <v>8</v>
      </c>
      <c r="K149" s="24">
        <f t="shared" si="5"/>
        <v>100</v>
      </c>
      <c r="L149" s="31"/>
      <c r="M149" s="31"/>
      <c r="N149" s="5"/>
    </row>
    <row r="150" spans="1:14" ht="56.25" customHeight="1">
      <c r="A150" s="175"/>
      <c r="B150" s="151"/>
      <c r="C150" s="13"/>
      <c r="D150" s="13"/>
      <c r="E150" s="13"/>
      <c r="F150" s="13"/>
      <c r="G150" s="39" t="s">
        <v>108</v>
      </c>
      <c r="H150" s="10" t="s">
        <v>35</v>
      </c>
      <c r="I150" s="44">
        <v>3</v>
      </c>
      <c r="J150" s="10">
        <v>3</v>
      </c>
      <c r="K150" s="24">
        <f t="shared" si="5"/>
        <v>100</v>
      </c>
      <c r="L150" s="31"/>
      <c r="M150" s="31"/>
      <c r="N150" s="5"/>
    </row>
    <row r="151" spans="1:14" ht="56.25" customHeight="1">
      <c r="A151" s="149"/>
      <c r="B151" s="152"/>
      <c r="C151" s="13"/>
      <c r="D151" s="13"/>
      <c r="E151" s="13"/>
      <c r="F151" s="13"/>
      <c r="G151" s="39" t="s">
        <v>109</v>
      </c>
      <c r="H151" s="10" t="s">
        <v>35</v>
      </c>
      <c r="I151" s="44">
        <v>1</v>
      </c>
      <c r="J151" s="10">
        <v>1</v>
      </c>
      <c r="K151" s="24">
        <f t="shared" si="5"/>
        <v>100</v>
      </c>
      <c r="L151" s="31"/>
      <c r="M151" s="31"/>
      <c r="N151" s="5"/>
    </row>
    <row r="152" spans="1:14" ht="42.75" customHeight="1">
      <c r="A152" s="107"/>
      <c r="B152" s="94"/>
      <c r="C152" s="49"/>
      <c r="D152" s="49"/>
      <c r="E152" s="49"/>
      <c r="F152" s="49"/>
      <c r="G152" s="122" t="s">
        <v>190</v>
      </c>
      <c r="H152" s="41" t="s">
        <v>35</v>
      </c>
      <c r="I152" s="44">
        <v>4</v>
      </c>
      <c r="J152" s="41">
        <v>4</v>
      </c>
      <c r="K152" s="46">
        <f t="shared" si="5"/>
        <v>100</v>
      </c>
      <c r="L152" s="31"/>
      <c r="M152" s="31"/>
      <c r="N152" s="5"/>
    </row>
    <row r="153" spans="1:14" ht="55.5" customHeight="1">
      <c r="A153" s="107"/>
      <c r="B153" s="94"/>
      <c r="C153" s="13"/>
      <c r="D153" s="13"/>
      <c r="E153" s="13"/>
      <c r="F153" s="13"/>
      <c r="G153" s="39" t="s">
        <v>203</v>
      </c>
      <c r="H153" s="10" t="s">
        <v>35</v>
      </c>
      <c r="I153" s="44">
        <v>2</v>
      </c>
      <c r="J153" s="47">
        <v>2</v>
      </c>
      <c r="K153" s="24">
        <f t="shared" si="5"/>
        <v>100</v>
      </c>
      <c r="L153" s="31"/>
      <c r="M153" s="31"/>
      <c r="N153" s="5"/>
    </row>
    <row r="154" spans="1:14" ht="42.75" customHeight="1">
      <c r="A154" s="107"/>
      <c r="B154" s="94"/>
      <c r="C154" s="13"/>
      <c r="D154" s="13"/>
      <c r="E154" s="13"/>
      <c r="F154" s="13"/>
      <c r="G154" s="39" t="s">
        <v>204</v>
      </c>
      <c r="H154" s="10" t="s">
        <v>35</v>
      </c>
      <c r="I154" s="44">
        <v>1</v>
      </c>
      <c r="J154" s="47">
        <v>1</v>
      </c>
      <c r="K154" s="24">
        <f>J154/I154*100</f>
        <v>100</v>
      </c>
      <c r="L154" s="31"/>
      <c r="M154" s="31"/>
      <c r="N154" s="5"/>
    </row>
    <row r="155" spans="1:14" ht="61.5" customHeight="1">
      <c r="A155" s="133"/>
      <c r="B155" s="95"/>
      <c r="C155" s="13"/>
      <c r="D155" s="13"/>
      <c r="E155" s="13"/>
      <c r="F155" s="13"/>
      <c r="G155" s="39" t="s">
        <v>205</v>
      </c>
      <c r="H155" s="10" t="s">
        <v>35</v>
      </c>
      <c r="I155" s="44">
        <v>1</v>
      </c>
      <c r="J155" s="47">
        <v>1</v>
      </c>
      <c r="K155" s="24">
        <f>J155/I155*100</f>
        <v>100</v>
      </c>
      <c r="L155" s="31"/>
      <c r="M155" s="31"/>
      <c r="N155" s="5"/>
    </row>
    <row r="156" spans="1:14" ht="44.25" customHeight="1">
      <c r="A156" s="148" t="s">
        <v>223</v>
      </c>
      <c r="B156" s="150" t="s">
        <v>103</v>
      </c>
      <c r="C156" s="13" t="s">
        <v>67</v>
      </c>
      <c r="D156" s="91">
        <f>D157</f>
        <v>330</v>
      </c>
      <c r="E156" s="91">
        <f>E157</f>
        <v>329.189</v>
      </c>
      <c r="F156" s="16">
        <f>E156/D156*100</f>
        <v>99.75424242424243</v>
      </c>
      <c r="G156" s="39"/>
      <c r="H156" s="47"/>
      <c r="I156" s="47"/>
      <c r="J156" s="47"/>
      <c r="K156" s="20">
        <f>AVERAGE(K157:K157)</f>
        <v>100</v>
      </c>
      <c r="L156" s="20">
        <f>K156/F156</f>
        <v>1.0024636303157153</v>
      </c>
      <c r="M156" s="17" t="s">
        <v>42</v>
      </c>
      <c r="N156" s="5"/>
    </row>
    <row r="157" spans="1:14" ht="54.75" customHeight="1">
      <c r="A157" s="175"/>
      <c r="B157" s="151"/>
      <c r="C157" s="18" t="s">
        <v>66</v>
      </c>
      <c r="D157" s="25">
        <v>330</v>
      </c>
      <c r="E157" s="26">
        <v>329.189</v>
      </c>
      <c r="F157" s="13"/>
      <c r="G157" s="39" t="s">
        <v>1</v>
      </c>
      <c r="H157" s="44" t="s">
        <v>32</v>
      </c>
      <c r="I157" s="44">
        <v>57</v>
      </c>
      <c r="J157" s="44">
        <v>57</v>
      </c>
      <c r="K157" s="24">
        <f t="shared" si="5"/>
        <v>100</v>
      </c>
      <c r="L157" s="31"/>
      <c r="M157" s="31"/>
      <c r="N157" s="5"/>
    </row>
    <row r="158" spans="1:14" ht="28.5" customHeight="1">
      <c r="A158" s="172" t="s">
        <v>61</v>
      </c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4"/>
      <c r="N158" s="5"/>
    </row>
    <row r="159" spans="1:14" ht="40.5" customHeight="1">
      <c r="A159" s="156">
        <v>26</v>
      </c>
      <c r="B159" s="166" t="s">
        <v>94</v>
      </c>
      <c r="C159" s="13" t="s">
        <v>67</v>
      </c>
      <c r="D159" s="91">
        <f>D160+D161</f>
        <v>307.51</v>
      </c>
      <c r="E159" s="90">
        <f>E160+E161</f>
        <v>210.01</v>
      </c>
      <c r="F159" s="16">
        <f>E159/D159*100</f>
        <v>68.29371402556015</v>
      </c>
      <c r="G159" s="42"/>
      <c r="H159" s="42"/>
      <c r="I159" s="42"/>
      <c r="J159" s="42"/>
      <c r="K159" s="20">
        <f>AVERAGE(K160:K164)</f>
        <v>121</v>
      </c>
      <c r="L159" s="20">
        <f>K159/F159</f>
        <v>1.7717589638588638</v>
      </c>
      <c r="M159" s="17" t="s">
        <v>45</v>
      </c>
      <c r="N159" s="5"/>
    </row>
    <row r="160" spans="1:14" ht="67.5" customHeight="1">
      <c r="A160" s="157"/>
      <c r="B160" s="167"/>
      <c r="C160" s="18" t="s">
        <v>66</v>
      </c>
      <c r="D160" s="25">
        <v>116</v>
      </c>
      <c r="E160" s="26">
        <v>110.013</v>
      </c>
      <c r="F160" s="13"/>
      <c r="G160" s="39" t="s">
        <v>0</v>
      </c>
      <c r="H160" s="44" t="s">
        <v>32</v>
      </c>
      <c r="I160" s="47">
        <v>47</v>
      </c>
      <c r="J160" s="47">
        <v>47</v>
      </c>
      <c r="K160" s="24">
        <f>J160/I160*100</f>
        <v>100</v>
      </c>
      <c r="L160" s="28"/>
      <c r="M160" s="43"/>
      <c r="N160" s="6"/>
    </row>
    <row r="161" spans="1:14" ht="45.75" customHeight="1">
      <c r="A161" s="157"/>
      <c r="B161" s="167"/>
      <c r="C161" s="73" t="s">
        <v>65</v>
      </c>
      <c r="D161" s="57">
        <v>191.51</v>
      </c>
      <c r="E161" s="10">
        <v>99.997</v>
      </c>
      <c r="F161" s="13"/>
      <c r="G161" s="123" t="s">
        <v>95</v>
      </c>
      <c r="H161" s="44" t="s">
        <v>41</v>
      </c>
      <c r="I161" s="19">
        <v>10</v>
      </c>
      <c r="J161" s="19">
        <v>30</v>
      </c>
      <c r="K161" s="24">
        <f>J161/I161*100</f>
        <v>300</v>
      </c>
      <c r="L161" s="28"/>
      <c r="M161" s="43"/>
      <c r="N161" s="6"/>
    </row>
    <row r="162" spans="1:14" ht="71.25" customHeight="1">
      <c r="A162" s="157"/>
      <c r="B162" s="167"/>
      <c r="C162" s="12"/>
      <c r="D162" s="12"/>
      <c r="E162" s="12"/>
      <c r="F162" s="12"/>
      <c r="G162" s="22" t="s">
        <v>171</v>
      </c>
      <c r="H162" s="125" t="s">
        <v>41</v>
      </c>
      <c r="I162" s="126">
        <v>1</v>
      </c>
      <c r="J162" s="126">
        <v>1</v>
      </c>
      <c r="K162" s="37">
        <f>J162/I162*100</f>
        <v>100</v>
      </c>
      <c r="L162" s="38"/>
      <c r="M162" s="127"/>
      <c r="N162" s="6"/>
    </row>
    <row r="163" spans="1:14" ht="59.25" customHeight="1">
      <c r="A163" s="158"/>
      <c r="B163" s="168"/>
      <c r="C163" s="13"/>
      <c r="D163" s="13"/>
      <c r="E163" s="13"/>
      <c r="F163" s="13"/>
      <c r="G163" s="18" t="s">
        <v>200</v>
      </c>
      <c r="H163" s="10" t="s">
        <v>35</v>
      </c>
      <c r="I163" s="47">
        <v>1</v>
      </c>
      <c r="J163" s="47">
        <v>1</v>
      </c>
      <c r="K163" s="24">
        <f>J163/I163*100</f>
        <v>100</v>
      </c>
      <c r="L163" s="28"/>
      <c r="M163" s="34"/>
      <c r="N163" s="6"/>
    </row>
    <row r="164" spans="1:14" ht="44.25" customHeight="1">
      <c r="A164" s="100"/>
      <c r="B164" s="142"/>
      <c r="C164" s="49"/>
      <c r="D164" s="49"/>
      <c r="E164" s="49"/>
      <c r="F164" s="49"/>
      <c r="G164" s="68" t="s">
        <v>201</v>
      </c>
      <c r="H164" s="125" t="s">
        <v>41</v>
      </c>
      <c r="I164" s="125">
        <v>20</v>
      </c>
      <c r="J164" s="125">
        <v>1</v>
      </c>
      <c r="K164" s="143">
        <f>J164/I164*100</f>
        <v>5</v>
      </c>
      <c r="L164" s="31"/>
      <c r="M164" s="43"/>
      <c r="N164" s="6"/>
    </row>
    <row r="165" spans="1:13" ht="32.25" customHeight="1">
      <c r="A165" s="206" t="s">
        <v>165</v>
      </c>
      <c r="B165" s="206"/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</row>
    <row r="166" spans="1:13" ht="20.25" customHeight="1">
      <c r="A166" s="144" t="s">
        <v>164</v>
      </c>
      <c r="B166" s="145" t="s">
        <v>229</v>
      </c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</row>
    <row r="167" spans="1:13" ht="18" customHeight="1">
      <c r="A167" s="144" t="s">
        <v>164</v>
      </c>
      <c r="B167" s="145" t="s">
        <v>230</v>
      </c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</row>
    <row r="168" spans="1:13" ht="20.25" customHeight="1">
      <c r="A168" s="144" t="s">
        <v>164</v>
      </c>
      <c r="B168" s="145" t="s">
        <v>231</v>
      </c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</row>
    <row r="169" spans="1:21" ht="89.25" customHeight="1">
      <c r="A169" s="144"/>
      <c r="B169" s="164" t="s">
        <v>232</v>
      </c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34"/>
      <c r="O169" s="134"/>
      <c r="P169" s="134"/>
      <c r="Q169" s="134"/>
      <c r="R169" s="134"/>
      <c r="S169" s="134"/>
      <c r="T169" s="134"/>
      <c r="U169" s="134"/>
    </row>
    <row r="170" spans="1:13" ht="77.25" customHeight="1">
      <c r="A170" s="145"/>
      <c r="B170" s="165" t="s">
        <v>233</v>
      </c>
      <c r="C170" s="165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</row>
    <row r="171" spans="1:13" ht="209.25" customHeight="1">
      <c r="A171" s="74"/>
      <c r="B171" s="75" t="s">
        <v>86</v>
      </c>
      <c r="C171" s="75"/>
      <c r="D171" s="75"/>
      <c r="E171" s="75"/>
      <c r="F171" s="75"/>
      <c r="G171" s="75"/>
      <c r="H171" s="75"/>
      <c r="I171" s="202" t="s">
        <v>91</v>
      </c>
      <c r="J171" s="202"/>
      <c r="K171" s="202"/>
      <c r="L171" s="202"/>
      <c r="M171" s="74"/>
    </row>
  </sheetData>
  <sheetProtection/>
  <mergeCells count="84">
    <mergeCell ref="A67:A68"/>
    <mergeCell ref="B67:B68"/>
    <mergeCell ref="A117:A126"/>
    <mergeCell ref="B117:B126"/>
    <mergeCell ref="B85:B88"/>
    <mergeCell ref="B71:B72"/>
    <mergeCell ref="A106:A108"/>
    <mergeCell ref="B93:B95"/>
    <mergeCell ref="A93:A95"/>
    <mergeCell ref="B73:B74"/>
    <mergeCell ref="A78:M78"/>
    <mergeCell ref="I171:L171"/>
    <mergeCell ref="A144:M144"/>
    <mergeCell ref="A137:M137"/>
    <mergeCell ref="B130:B132"/>
    <mergeCell ref="A165:M165"/>
    <mergeCell ref="A96:A99"/>
    <mergeCell ref="B96:B99"/>
    <mergeCell ref="B100:B105"/>
    <mergeCell ref="B109:B112"/>
    <mergeCell ref="B50:B52"/>
    <mergeCell ref="B63:B65"/>
    <mergeCell ref="A138:A139"/>
    <mergeCell ref="A116:M116"/>
    <mergeCell ref="B138:B139"/>
    <mergeCell ref="A73:A74"/>
    <mergeCell ref="A127:A129"/>
    <mergeCell ref="A100:A105"/>
    <mergeCell ref="A85:A88"/>
    <mergeCell ref="A130:A132"/>
    <mergeCell ref="A42:M42"/>
    <mergeCell ref="B6:B10"/>
    <mergeCell ref="A6:A10"/>
    <mergeCell ref="A11:A15"/>
    <mergeCell ref="A16:A19"/>
    <mergeCell ref="M2:M3"/>
    <mergeCell ref="L2:L3"/>
    <mergeCell ref="A84:M84"/>
    <mergeCell ref="A62:M62"/>
    <mergeCell ref="A63:A65"/>
    <mergeCell ref="G2:G3"/>
    <mergeCell ref="A71:A72"/>
    <mergeCell ref="B35:B41"/>
    <mergeCell ref="A58:A61"/>
    <mergeCell ref="B2:B3"/>
    <mergeCell ref="C2:E2"/>
    <mergeCell ref="A5:M5"/>
    <mergeCell ref="B145:B151"/>
    <mergeCell ref="A134:A136"/>
    <mergeCell ref="A1:M1"/>
    <mergeCell ref="A21:A23"/>
    <mergeCell ref="H2:J2"/>
    <mergeCell ref="A2:A3"/>
    <mergeCell ref="F2:F3"/>
    <mergeCell ref="A35:A41"/>
    <mergeCell ref="B16:B19"/>
    <mergeCell ref="K2:K3"/>
    <mergeCell ref="B169:M169"/>
    <mergeCell ref="B170:M170"/>
    <mergeCell ref="B159:B163"/>
    <mergeCell ref="A159:A163"/>
    <mergeCell ref="B140:B143"/>
    <mergeCell ref="A140:A143"/>
    <mergeCell ref="B156:B157"/>
    <mergeCell ref="A158:M158"/>
    <mergeCell ref="A156:A157"/>
    <mergeCell ref="A145:A151"/>
    <mergeCell ref="B58:B61"/>
    <mergeCell ref="A79:A82"/>
    <mergeCell ref="B79:B82"/>
    <mergeCell ref="A43:A45"/>
    <mergeCell ref="A66:M66"/>
    <mergeCell ref="B43:B45"/>
    <mergeCell ref="A50:A52"/>
    <mergeCell ref="A75:M75"/>
    <mergeCell ref="A70:M70"/>
    <mergeCell ref="A53:M53"/>
    <mergeCell ref="B89:B90"/>
    <mergeCell ref="A89:A90"/>
    <mergeCell ref="B106:B108"/>
    <mergeCell ref="B134:B136"/>
    <mergeCell ref="A133:M133"/>
    <mergeCell ref="B127:B129"/>
    <mergeCell ref="A109:A112"/>
  </mergeCells>
  <printOptions/>
  <pageMargins left="0" right="0" top="0.1968503937007874" bottom="0" header="0" footer="0"/>
  <pageSetup horizontalDpi="600" verticalDpi="600" orientation="landscape" paperSize="9" scale="75" r:id="rId1"/>
  <headerFooter alignWithMargins="0">
    <oddFooter>&amp;CСтраница &amp;P</oddFooter>
  </headerFooter>
  <rowBreaks count="2" manualBreakCount="2">
    <brk id="82" max="255" man="1"/>
    <brk id="126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T13" sqref="T13:T14"/>
    </sheetView>
  </sheetViews>
  <sheetFormatPr defaultColWidth="9.00390625" defaultRowHeight="12.75"/>
  <cols>
    <col min="1" max="1" width="4.125" style="0" customWidth="1"/>
    <col min="2" max="2" width="38.75390625" style="0" customWidth="1"/>
    <col min="3" max="3" width="5.625" style="0" customWidth="1"/>
    <col min="4" max="4" width="5.875" style="0" customWidth="1"/>
    <col min="5" max="5" width="9.625" style="0" customWidth="1"/>
    <col min="6" max="7" width="9.75390625" style="0" customWidth="1"/>
    <col min="8" max="8" width="15.375" style="0" customWidth="1"/>
    <col min="9" max="9" width="15.125" style="0" customWidth="1"/>
  </cols>
  <sheetData>
    <row r="1" spans="1:16" ht="43.5" customHeight="1">
      <c r="A1" s="213" t="s">
        <v>161</v>
      </c>
      <c r="B1" s="213"/>
      <c r="C1" s="213"/>
      <c r="D1" s="213"/>
      <c r="E1" s="213"/>
      <c r="F1" s="213"/>
      <c r="G1" s="213"/>
      <c r="H1" s="213"/>
      <c r="I1" s="213"/>
      <c r="J1" s="1"/>
      <c r="K1" s="1"/>
      <c r="L1" s="1"/>
      <c r="M1" s="1"/>
      <c r="N1" s="1"/>
      <c r="O1" s="1"/>
      <c r="P1" s="1"/>
    </row>
    <row r="2" spans="1:16" ht="36.75" customHeight="1">
      <c r="A2" s="214" t="s">
        <v>3</v>
      </c>
      <c r="B2" s="216" t="s">
        <v>69</v>
      </c>
      <c r="C2" s="130"/>
      <c r="D2" s="218" t="s">
        <v>162</v>
      </c>
      <c r="E2" s="219"/>
      <c r="F2" s="219"/>
      <c r="G2" s="219"/>
      <c r="H2" s="220"/>
      <c r="I2" s="221" t="s">
        <v>4</v>
      </c>
      <c r="J2" s="1"/>
      <c r="K2" s="1"/>
      <c r="L2" s="1"/>
      <c r="M2" s="1"/>
      <c r="N2" s="1"/>
      <c r="O2" s="1"/>
      <c r="P2" s="1"/>
    </row>
    <row r="3" spans="1:9" ht="132.75" customHeight="1">
      <c r="A3" s="215"/>
      <c r="B3" s="217"/>
      <c r="C3" s="132">
        <v>2014</v>
      </c>
      <c r="D3" s="79">
        <v>2015</v>
      </c>
      <c r="E3" s="79">
        <v>2016</v>
      </c>
      <c r="F3" s="79">
        <v>2017</v>
      </c>
      <c r="G3" s="79">
        <v>2018</v>
      </c>
      <c r="H3" s="80" t="s">
        <v>163</v>
      </c>
      <c r="I3" s="221"/>
    </row>
    <row r="4" spans="1:9" ht="15" customHeight="1">
      <c r="A4" s="81">
        <v>1</v>
      </c>
      <c r="B4" s="81">
        <v>2</v>
      </c>
      <c r="C4" s="81"/>
      <c r="D4" s="81">
        <v>3</v>
      </c>
      <c r="E4" s="81">
        <v>4</v>
      </c>
      <c r="F4" s="81">
        <v>5</v>
      </c>
      <c r="G4" s="81"/>
      <c r="H4" s="82">
        <v>6</v>
      </c>
      <c r="I4" s="83">
        <v>7</v>
      </c>
    </row>
    <row r="5" spans="1:9" ht="20.25" customHeight="1">
      <c r="A5" s="222" t="s">
        <v>43</v>
      </c>
      <c r="B5" s="223"/>
      <c r="C5" s="223"/>
      <c r="D5" s="223"/>
      <c r="E5" s="223"/>
      <c r="F5" s="223"/>
      <c r="G5" s="223"/>
      <c r="H5" s="223"/>
      <c r="I5" s="224"/>
    </row>
    <row r="6" spans="1:9" ht="53.25" customHeight="1">
      <c r="A6" s="42">
        <v>1</v>
      </c>
      <c r="B6" s="13" t="s">
        <v>225</v>
      </c>
      <c r="C6" s="15">
        <v>1.46</v>
      </c>
      <c r="D6" s="16">
        <v>1.09</v>
      </c>
      <c r="E6" s="16">
        <v>1.18</v>
      </c>
      <c r="F6" s="16">
        <v>0.99</v>
      </c>
      <c r="G6" s="84">
        <v>1.08</v>
      </c>
      <c r="H6" s="84">
        <f>AVERAGE(C6:G6)</f>
        <v>1.16</v>
      </c>
      <c r="I6" s="17" t="s">
        <v>42</v>
      </c>
    </row>
    <row r="7" spans="1:9" ht="18" customHeight="1">
      <c r="A7" s="223" t="s">
        <v>44</v>
      </c>
      <c r="B7" s="223"/>
      <c r="C7" s="223"/>
      <c r="D7" s="223"/>
      <c r="E7" s="223"/>
      <c r="F7" s="223"/>
      <c r="G7" s="223"/>
      <c r="H7" s="223"/>
      <c r="I7" s="224"/>
    </row>
    <row r="8" spans="1:15" ht="66" customHeight="1">
      <c r="A8" s="77">
        <v>2</v>
      </c>
      <c r="B8" s="12" t="s">
        <v>224</v>
      </c>
      <c r="C8" s="12"/>
      <c r="D8" s="16"/>
      <c r="E8" s="85"/>
      <c r="F8" s="85">
        <v>1.04</v>
      </c>
      <c r="G8" s="131">
        <v>1.05</v>
      </c>
      <c r="H8" s="84">
        <f>AVERAGE(F8:G8)</f>
        <v>1.045</v>
      </c>
      <c r="I8" s="17" t="s">
        <v>42</v>
      </c>
      <c r="J8" s="111"/>
      <c r="K8" s="111"/>
      <c r="L8" s="111"/>
      <c r="M8" s="111"/>
      <c r="N8" s="111"/>
      <c r="O8" s="111"/>
    </row>
    <row r="9" spans="1:15" ht="51.75" customHeight="1">
      <c r="A9" s="210" t="s">
        <v>226</v>
      </c>
      <c r="B9" s="210"/>
      <c r="C9" s="210"/>
      <c r="D9" s="210"/>
      <c r="E9" s="210"/>
      <c r="F9" s="210"/>
      <c r="G9" s="210"/>
      <c r="H9" s="210"/>
      <c r="I9" s="210"/>
      <c r="J9" s="110"/>
      <c r="K9" s="110"/>
      <c r="L9" s="110"/>
      <c r="M9" s="110"/>
      <c r="N9" s="110"/>
      <c r="O9" s="110"/>
    </row>
    <row r="10" spans="1:15" ht="28.5" customHeight="1">
      <c r="A10" s="86" t="s">
        <v>164</v>
      </c>
      <c r="B10" s="211" t="s">
        <v>227</v>
      </c>
      <c r="C10" s="211"/>
      <c r="D10" s="211"/>
      <c r="E10" s="211"/>
      <c r="F10" s="211"/>
      <c r="G10" s="211"/>
      <c r="H10" s="211"/>
      <c r="I10" s="211"/>
      <c r="J10" s="87"/>
      <c r="K10" s="87"/>
      <c r="L10" s="87"/>
      <c r="M10" s="74"/>
      <c r="N10" s="74"/>
      <c r="O10" s="74"/>
    </row>
    <row r="11" spans="1:9" ht="66.75" customHeight="1">
      <c r="A11" s="88" t="s">
        <v>86</v>
      </c>
      <c r="B11" s="88"/>
      <c r="C11" s="88"/>
      <c r="D11" s="88"/>
      <c r="E11" s="88"/>
      <c r="F11" s="89"/>
      <c r="G11" s="89"/>
      <c r="H11" s="212" t="s">
        <v>91</v>
      </c>
      <c r="I11" s="212"/>
    </row>
  </sheetData>
  <sheetProtection/>
  <mergeCells count="10">
    <mergeCell ref="A9:I9"/>
    <mergeCell ref="B10:I10"/>
    <mergeCell ref="H11:I11"/>
    <mergeCell ref="A1:I1"/>
    <mergeCell ref="A2:A3"/>
    <mergeCell ref="B2:B3"/>
    <mergeCell ref="D2:H2"/>
    <mergeCell ref="I2:I3"/>
    <mergeCell ref="A5:I5"/>
    <mergeCell ref="A7:I7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$</cp:lastModifiedBy>
  <cp:lastPrinted>2019-10-03T11:46:39Z</cp:lastPrinted>
  <dcterms:created xsi:type="dcterms:W3CDTF">2010-12-27T05:18:51Z</dcterms:created>
  <dcterms:modified xsi:type="dcterms:W3CDTF">2020-01-10T06:17:46Z</dcterms:modified>
  <cp:category/>
  <cp:version/>
  <cp:contentType/>
  <cp:contentStatus/>
</cp:coreProperties>
</file>