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activeTab="0"/>
  </bookViews>
  <sheets>
    <sheet name="Отчет по ЦП 9 месяц. 2011 " sheetId="1" r:id="rId1"/>
  </sheets>
  <definedNames>
    <definedName name="_xlnm.Print_Titles" localSheetId="0">'Отчет по ЦП 9 месяц. 2011 '!$5:$7</definedName>
  </definedNames>
  <calcPr fullCalcOnLoad="1"/>
</workbook>
</file>

<file path=xl/sharedStrings.xml><?xml version="1.0" encoding="utf-8"?>
<sst xmlns="http://schemas.openxmlformats.org/spreadsheetml/2006/main" count="783" uniqueCount="488">
  <si>
    <t>Установка приборов учета ТЭР,  проведение энергетического обследования</t>
  </si>
  <si>
    <t xml:space="preserve">МДОУ № 43: ул. Космонав-тов, 21: ремонт фасада, ремонт кровли </t>
  </si>
  <si>
    <t xml:space="preserve">МОУ ДОД "ДЮСШ" ремонт спортивной площадки </t>
  </si>
  <si>
    <t xml:space="preserve">МОУ СОШ №30 устройство спортивной площадки </t>
  </si>
  <si>
    <t xml:space="preserve">МОУ СОШ №35 устройство спортивной площадки </t>
  </si>
  <si>
    <t xml:space="preserve">МОУ СОШ №41 ремонт спортивной площадки </t>
  </si>
  <si>
    <t xml:space="preserve">МОУ СОШ №27 ремонт спортивной площадки </t>
  </si>
  <si>
    <t xml:space="preserve">МОУ СОШ №24 капиталь-ный ремонт спортзала </t>
  </si>
  <si>
    <t xml:space="preserve">МОУ ДОД "ДЮСШ №2" ремонт площадки и сетчатого ограждения поля </t>
  </si>
  <si>
    <t>Комплексное обследование здания школы № 21, разработка проектно-сметной документации по ремонту здания школы №21</t>
  </si>
  <si>
    <t xml:space="preserve">МОУ Лицей №39 ремонт спортивной площадки </t>
  </si>
  <si>
    <t xml:space="preserve">МОУ СОШ №25 ремонт спортивной площадки </t>
  </si>
  <si>
    <t>4.5</t>
  </si>
  <si>
    <t>4.6</t>
  </si>
  <si>
    <t xml:space="preserve">"Обустройство территорий пляжей МУ "Парк Культуры и Отдыха" для организации досуга населения Озерского городского округа" на 2011 и на среднесрочный период до 2013 года </t>
  </si>
  <si>
    <t>1.2.1</t>
  </si>
  <si>
    <t>11.1</t>
  </si>
  <si>
    <t>11.2</t>
  </si>
  <si>
    <t>Технический надзор</t>
  </si>
  <si>
    <t>Восстановление перекопок на улично-дорожной сети (после перекопок МУ МПКХ)</t>
  </si>
  <si>
    <t>Восстановление верхних изношенных слоев асфальто-бетонного покрытия на улично-дорожной сети</t>
  </si>
  <si>
    <t>ул. Дзержинского 35, 37, 39</t>
  </si>
  <si>
    <t>Управление архитектуры и градостроительства</t>
  </si>
  <si>
    <t>Ремонт фасада здания (пр. Ленина, 62)</t>
  </si>
  <si>
    <t>Ремонт металлической кровли (пр. Ленина, 62)</t>
  </si>
  <si>
    <t>Предоставление работникам бюджетной сферы социальных выплат на приобретение или строительство жилья</t>
  </si>
  <si>
    <t>Предоставление молодым семьям социальных выплат на приобретение (строительство) жилья</t>
  </si>
  <si>
    <t>Организация питания учащихся в общеобразовательных учреждениях</t>
  </si>
  <si>
    <t>Единовременная материальная помощь по индивидуальным обращениям</t>
  </si>
  <si>
    <t>Компенсация стоимости проезда на автомобильном транспорте (в такси) до социально значимых объектов инфраструктуры ОГО и обратно, определяемых главой администрации ОГО</t>
  </si>
  <si>
    <t>Компенсация расходов связанных с обеспечением льготными проездными билетами для проезда на городском автомобильном транспорте общего пользования</t>
  </si>
  <si>
    <t>Приобратение средств реабилитации (кресло-коляски, трости, костыли и т.д.) для пункта проката в МУ КЦ</t>
  </si>
  <si>
    <t>Организация отдыха детей в летних оздоровительных лагерях "Орлёнок", "Звёздочка", "Отважных"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</si>
  <si>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</si>
  <si>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Обеспечение месячными проездными билетами для проезда на автомобильном транспорте садовых маршрутов с оплатой его стоимости в размере 200 руб.</t>
  </si>
  <si>
    <t>Информационна поддержка субъектов малого и среднего предпринимательства</t>
  </si>
  <si>
    <t>15</t>
  </si>
  <si>
    <t>2</t>
  </si>
  <si>
    <t>1.3</t>
  </si>
  <si>
    <t>2.2</t>
  </si>
  <si>
    <t>2.3</t>
  </si>
  <si>
    <t>Управление культуры</t>
  </si>
  <si>
    <t>Управление образования</t>
  </si>
  <si>
    <t>7</t>
  </si>
  <si>
    <t>Согласовано:</t>
  </si>
  <si>
    <t>11</t>
  </si>
  <si>
    <t>о реализации целевых программ Озерского городского округа</t>
  </si>
  <si>
    <t>тыс. руб.</t>
  </si>
  <si>
    <t>8</t>
  </si>
  <si>
    <t>3.1</t>
  </si>
  <si>
    <t>4.1</t>
  </si>
  <si>
    <t>1.4</t>
  </si>
  <si>
    <t>Проведение выставок, организация экспозиций субъектов малого и среднего предпринимательства ОГО</t>
  </si>
  <si>
    <t>Управление по физической культуре и спорту</t>
  </si>
  <si>
    <t>13</t>
  </si>
  <si>
    <t>4</t>
  </si>
  <si>
    <t>5</t>
  </si>
  <si>
    <t>2.1</t>
  </si>
  <si>
    <t>Информатизация системы образования</t>
  </si>
  <si>
    <t>Ежемесячная оплата Интернет услуг в течение года</t>
  </si>
  <si>
    <t>Всего</t>
  </si>
  <si>
    <t>Феде-ральный бюджет</t>
  </si>
  <si>
    <t>в том числе по источникам</t>
  </si>
  <si>
    <t>№  п/п</t>
  </si>
  <si>
    <t>Наименование целевых программ</t>
  </si>
  <si>
    <t>9</t>
  </si>
  <si>
    <t>12</t>
  </si>
  <si>
    <t>17</t>
  </si>
  <si>
    <t>14</t>
  </si>
  <si>
    <t>2.4</t>
  </si>
  <si>
    <t>2.5</t>
  </si>
  <si>
    <t>18</t>
  </si>
  <si>
    <t>21</t>
  </si>
  <si>
    <t>19</t>
  </si>
  <si>
    <t>Кассовое исполнение мероприятий программы за отчетный период</t>
  </si>
  <si>
    <t>20</t>
  </si>
  <si>
    <t>10</t>
  </si>
  <si>
    <t>3</t>
  </si>
  <si>
    <t>Оказание финансовой поддержки</t>
  </si>
  <si>
    <t>Фактическое выполнение мероприятий программы за отчетный период</t>
  </si>
  <si>
    <t>6</t>
  </si>
  <si>
    <t>1</t>
  </si>
  <si>
    <t>1.1</t>
  </si>
  <si>
    <t>1.2</t>
  </si>
  <si>
    <t>Управление городского хозяйства</t>
  </si>
  <si>
    <t>Консультационная поддержка субъектов малого и среднего предпринимательства</t>
  </si>
  <si>
    <t>16</t>
  </si>
  <si>
    <t>22</t>
  </si>
  <si>
    <t xml:space="preserve">ИТОГО: </t>
  </si>
  <si>
    <t>Област-ной бюджет</t>
  </si>
  <si>
    <t>Внебюд-жетные средства</t>
  </si>
  <si>
    <t>Бюджет округа</t>
  </si>
  <si>
    <t>Ежемесячное денежное содержание</t>
  </si>
  <si>
    <t>Социальное пособие на погребение</t>
  </si>
  <si>
    <t>Бесплатный проезд на городском автомобильном транспорте общего пользования</t>
  </si>
  <si>
    <t>Прочие расходы</t>
  </si>
  <si>
    <t xml:space="preserve">Бесплатное горячее питание (обеды) в столовых организаций общественного питания </t>
  </si>
  <si>
    <t>Утверждено в бюджете округа</t>
  </si>
  <si>
    <t>Предоставление льготных кредитов,займов и грантов субъектам малого и среднего предпринимательства ФЭСР ОГО, кредитными организа-циями, фондами, российскими и иностранными грантода-телями</t>
  </si>
  <si>
    <t>Обеспечение функциониро-вания сайта в сети "Интернет" в целях поддержки субъектов малого и среднего предприни-мательства</t>
  </si>
  <si>
    <t xml:space="preserve">Проведение съезда , "круглых столов" для субъектов малого и среднего предпринимательства </t>
  </si>
  <si>
    <t>Возмещение (субсидирование) части затрат по реализации предпринимательских проектов руководителями и собственника которых являются молодежь</t>
  </si>
  <si>
    <t xml:space="preserve">Возмещение (субсидирование) части затрат по реализации предпринимательских проектов субъектам женского и семейного предпринимательства </t>
  </si>
  <si>
    <t>Возмещение (субсидирование) части затрат по реализации предпринимательских проектов начинающих предпринимателей</t>
  </si>
  <si>
    <t>1.5</t>
  </si>
  <si>
    <t>Предоставление субсидий субъектам малого и среднего предпринимательства на возмещение части затрат, связанных с осуществлением капитальных вложений</t>
  </si>
  <si>
    <t xml:space="preserve">Освещение вопросов развития малого и среднего предпринимательства, пропа-ганда и популяризация предпринимательской деятельности в СМИ, издание информационного бюллетеня "Бизнес-вестник" </t>
  </si>
  <si>
    <t>Обеспечение деятельности организаций, образующих инфраструктуру поддержки СМ и СП и оказывающих консультационные услуги СМ и СП. Субсидирование затрат организаций, образующих инфраструктуру поддержки СМ и СП</t>
  </si>
  <si>
    <t>Организация и проведение семинаров, курсов, тренингов для незанятого населения, инвалидов, субъектов молодежного предпринимате-льства и других групп незанятого населения по созданию собственного дела и развитию предприниматель-ской занятости</t>
  </si>
  <si>
    <t>5.1</t>
  </si>
  <si>
    <t>4.2</t>
  </si>
  <si>
    <t>4.3</t>
  </si>
  <si>
    <t>Проведение городских предметных олимпиад, научно-практических конкурсов, творческих конкурсов, спортивных соревнований, художественных выставок, музыкальных и театральных фестивалей среди обучающих-ся общеобразовательных учреждений</t>
  </si>
  <si>
    <t xml:space="preserve">Участие в областных, российских, международных предметных олимпиадах, научно-практических конференциях, творческих корнкурсах, спортивных соревнованиях, художественных выставках, музыкальных и театральных фестивалях среди обучающихся </t>
  </si>
  <si>
    <t>Участие в конкурсном отборе соискателей Гранта главы администрации ОГО победителям конкурсного отбора</t>
  </si>
  <si>
    <t>Участие в конкурсном отборе соискателей Гранта Собрания депутатов округа лучшим учителям</t>
  </si>
  <si>
    <t>Поощрение учителей муниципальных общеобразова-тельных учреждений, имеющих высокие результаты обучения и воспитания</t>
  </si>
  <si>
    <t>4.4</t>
  </si>
  <si>
    <t>Скидка в размере100%  в оплате стоимости услуг по помывке в общих отделениях коммунальных бань</t>
  </si>
  <si>
    <t>Ремонт крыльца входа (пр. Ленина,62)</t>
  </si>
  <si>
    <t>Коллектор ул. Дзержинского (проектная документация)</t>
  </si>
  <si>
    <t>УГХ администрации ОГО</t>
  </si>
  <si>
    <t>Восстановление пароводяных теплообменников котельной пос. Метлино</t>
  </si>
  <si>
    <t>Поддержка лучших учителей, активно внедряющих инновационные образовательные программы</t>
  </si>
  <si>
    <t>Приобретение ученической мебели и технологического оборудования на условиях софинансирования с Министерством образования и науки Челябинской области</t>
  </si>
  <si>
    <t>Финансовая поддержка субъектов малого и среднего предпринимательства</t>
  </si>
  <si>
    <t>Организация отдыха детей в летнем оздоровительном лагере "МСЛ школа им. Ю.А. Гагарина"</t>
  </si>
  <si>
    <t>Организация городских оздоровительных лагерей на базе общ-ных учреждений (в т.ч. выдача продуктового набора неорганизованным детям - инвалидам, обучающимся на дому)</t>
  </si>
  <si>
    <t>Организация профильного отряда по взаимодействию МОУ СОШ № 38 с ОГИБДД</t>
  </si>
  <si>
    <t>Организация летнего отдыха одаренных детей и подростков с выездом в центральные районы страны</t>
  </si>
  <si>
    <t>Организация экскурсий, походов, экспедиций с детьми и подростками. Организация работы археологической и геологической экспедиций</t>
  </si>
  <si>
    <t>Организация экологического лагеря</t>
  </si>
  <si>
    <t>Капитальный ремонт многоквартирного жилого дома по ул. Свердлова,25</t>
  </si>
  <si>
    <t>Подготовка и организация конкурсов и аукционов по продаже права на заключение договоров аренды земельных участков</t>
  </si>
  <si>
    <t>Создание землеустроительных документов на земельные участки, которые будут отнесены после разграничения государственных земель к муниципальной собственности</t>
  </si>
  <si>
    <t>Приобретение и установка урн, скамеек</t>
  </si>
  <si>
    <t>Пляж "Молодежный" (10877 кв.м.)</t>
  </si>
  <si>
    <t>Пляж "Колибри" (7500 кв.м.)</t>
  </si>
  <si>
    <t>Пляж "Нептун"(11762 кв.м.)</t>
  </si>
  <si>
    <t>Приобретение и установка передвижного медицинского пункта</t>
  </si>
  <si>
    <t xml:space="preserve">Пляж "Дальний" (23621кв.м.) </t>
  </si>
  <si>
    <t>Отсыпка песком 225 куб.м.</t>
  </si>
  <si>
    <t>Устройство отводов сточных вод</t>
  </si>
  <si>
    <t>Приобретение и установка смотровых вышек</t>
  </si>
  <si>
    <t>Установка современной туалетной комнаты</t>
  </si>
  <si>
    <t>5.2</t>
  </si>
  <si>
    <t>Строительство сквера в рай-не ж/дома пр. Карла Маркса,1</t>
  </si>
  <si>
    <t>Мероприятия по проведению ремонтных работ на объектах культурного наследия</t>
  </si>
  <si>
    <t>Устранение последствий актов вандализма на объектах культурного наследия</t>
  </si>
  <si>
    <t>Мероприятия по инвентаризации и паспортизации объектов культурного наследия</t>
  </si>
  <si>
    <t xml:space="preserve">Паспортизация памятников </t>
  </si>
  <si>
    <t>Гражданско-патриотическое воспитание молодежи</t>
  </si>
  <si>
    <t>Интеллект (работа с молодежью в сфере образования, интеллектуальной и творческой деятельности)</t>
  </si>
  <si>
    <t>Информационная деятельность в работе с молодежью и молодыми семьями</t>
  </si>
  <si>
    <t xml:space="preserve">Реализация  муниципальной системы мер поощрения способной и талантливой молодежи, поддержка молодежных инициатив </t>
  </si>
  <si>
    <t>Работа с молодежью в сфере труда, занятости. Организация трудоустройства подростков и молодежи, стажировок для молодых специалистов</t>
  </si>
  <si>
    <t>Повышение квалификации по краткосрочным тематическим программам</t>
  </si>
  <si>
    <t>Повышение квалификации по 72 часовой программе</t>
  </si>
  <si>
    <t>Профессиональная переподготовка по 500 часовой программе</t>
  </si>
  <si>
    <t>7.1</t>
  </si>
  <si>
    <t>7.2</t>
  </si>
  <si>
    <t>7.3</t>
  </si>
  <si>
    <t>10.1</t>
  </si>
  <si>
    <t>10.2</t>
  </si>
  <si>
    <t>"Развитие дошкольного образования в Озерском городском округе" на 2011 год и на среднесрочный период до 2013 года</t>
  </si>
  <si>
    <t>"Организация школьного питания в муниципальных общеобразовательных учреждениях Озерского городского округа" на 2011 год и на среднесрочный период до 2013 года</t>
  </si>
  <si>
    <t>"Организация летнего отдыха, оздоровления, занятости детей и подростков Озерского городского округа" на 2011 год и на среднесрочный период до 2013 года</t>
  </si>
  <si>
    <t>"Социальная поддержка населения Озерского городского округа" на 2011-2013 годы (УСЗН)</t>
  </si>
  <si>
    <t xml:space="preserve">"Капитальный ремонт учреждений социальной сферы" на 2011 и на среднесрочный период до 2013 года </t>
  </si>
  <si>
    <t xml:space="preserve">"Ремонт улично-дорожной сети Озерского городского округа Челябинской области" на 2011 и на среднесрочный период до 2013 года </t>
  </si>
  <si>
    <t xml:space="preserve">"Комплексное благоустройство дворовых территорий Озерского городского округа" на 2011 и на среднесрочный период до 2013 года </t>
  </si>
  <si>
    <t xml:space="preserve">"Капитальный ремонт многоквартирных домов" на 2011 и на среднесрочный период до 2013 года </t>
  </si>
  <si>
    <t xml:space="preserve">"Разграничение государственной собственности на землю и обустройство земель" на 2011 и на среднесрочный период до 2013 года  </t>
  </si>
  <si>
    <t xml:space="preserve">"Сохранение и использование историко-культурного наследия Озерского городского округа" на 2011 и на среднесрочный период до 2013 года </t>
  </si>
  <si>
    <t xml:space="preserve">"Молодежь Озерска" на 2011 и на среднесрочный период до 2013 года </t>
  </si>
  <si>
    <t xml:space="preserve">"Программа поддержки и развития малого и среднего предпринимательства  в Озерском городском округе" на 2011 и на среднесрочный период до 2013 года </t>
  </si>
  <si>
    <t>"Доступное и комфортное жилье - гражданам Озерского городского округа" на 2011 -2015 годы - всего, в т.ч. по подпрограммам:</t>
  </si>
  <si>
    <t>8.1</t>
  </si>
  <si>
    <t>Подпрограмма "Капитальный ремонт учреждений культуры"</t>
  </si>
  <si>
    <t>Подпрограмма "Капитальный ремонт учреждений социальной сферы"</t>
  </si>
  <si>
    <t>8.2</t>
  </si>
  <si>
    <t>8.3</t>
  </si>
  <si>
    <t>Подпрограмма "Капитальный ремонт образовательных учреждений"</t>
  </si>
  <si>
    <t>Привлечение в МДОУ детей из малообеспеченных, неблагополучных семей, оказавшихся в трудной жизненной ситуации, через предоставление компенсации родительской платы за счет средств областного бюджета</t>
  </si>
  <si>
    <t xml:space="preserve">Надбавка к заработной плате воспитателям, заведующим одно-двухгрупповыми муниципальными дошкольными образовательными учреждениями, ведущим воспитательскую работу </t>
  </si>
  <si>
    <t>Социальная поддержка детей из малообеспеченных, неблагополучных семей, оказавшихся в трудной жизненной ситуации путем компенсации родительской платы (полностью или частично)</t>
  </si>
  <si>
    <t>Выплата вознаграждения за выполнение функций классного руководства</t>
  </si>
  <si>
    <t>Выплата денежных премий муниципальным образовательным учреждениям - победителям областного конкурса школьных команд образовательных учреждений</t>
  </si>
  <si>
    <t>Оказание единовременной материальной помощи молодым специалистам в МОУ</t>
  </si>
  <si>
    <t>Мероприятия, воспитывающие чувство гордости и любви к городу</t>
  </si>
  <si>
    <t>Организация молодежных трудовых отрядов по благоустройству города, обеспечение посадочными материалами</t>
  </si>
  <si>
    <t>Организация участия талантливой молодежи округа, творческих коллективов в мероприятиях областного и Российского уровня</t>
  </si>
  <si>
    <t>Организация трудоустройства молодежи, стажировок молодых специалистов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</si>
  <si>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</t>
  </si>
  <si>
    <t>Городской конкурс молодежных проектов (программ) на получение муниципальных грантов на их реализацию</t>
  </si>
  <si>
    <t>МУДК "Маяк"городское мероприятие в рамках фестиваля "Весна студенческая - 2011"</t>
  </si>
  <si>
    <t>МУДК "Маяк" городской праздник "День первокурсника"</t>
  </si>
  <si>
    <t>ПКиО подготовка и проведение Дня Российской молодежи</t>
  </si>
  <si>
    <t>13.1</t>
  </si>
  <si>
    <t>13.2</t>
  </si>
  <si>
    <t>"Развитие муниципальной службы в Озерском городском округе" на 2011 - 2013 годы</t>
  </si>
  <si>
    <t>"Образование" в Озерском городском округе на 2011 год и на среднесрочный период до 2013 года (УО)</t>
  </si>
  <si>
    <t>Проведение профессиональ-ных конкурсов</t>
  </si>
  <si>
    <t>Поощрение лучших педагогических работников и учащихся - победителей конкурсов</t>
  </si>
  <si>
    <t>Поощрение наставников, стипендия главы победителей городских, областных, всероссийских и международных предметных олимпиад, творческих конкурсов,спортивных соревнований</t>
  </si>
  <si>
    <t>Разработка технического задания на проектирование капитального ремонта автодороги в п. Татыш (от 2-го ж/дорожного перезда до въезда в поселок)</t>
  </si>
  <si>
    <t>Устройство и обустройство    3-х скважин п. Бижеляк и скважины д. Селезни</t>
  </si>
  <si>
    <t>Газопровод в п.Новогорный, IV очередь</t>
  </si>
  <si>
    <t xml:space="preserve">Биотермическая яма (рабочий проект) </t>
  </si>
  <si>
    <t>"Оздоровление экологической обстановки на территории Озерского городского округа" на 2011 год и на среднесрочный период до 2013 года</t>
  </si>
  <si>
    <t xml:space="preserve">"Пожарная безопасность муниципальных учреждений и выполнение первичных мер пожарной безопасности на территории Озерского городского округа" на 2011 год и на среднесрочный период до 2013 года </t>
  </si>
  <si>
    <t>МОУ СОШ №22</t>
  </si>
  <si>
    <t>МОУ СОШ №24</t>
  </si>
  <si>
    <t>МОУ СОШ №25</t>
  </si>
  <si>
    <t>МОУ СОШ №27</t>
  </si>
  <si>
    <t>МОУ СОШ №32</t>
  </si>
  <si>
    <t>МОУ СОШ №33</t>
  </si>
  <si>
    <t>МОУ СОШ №35</t>
  </si>
  <si>
    <t>МОУ СОШ №38</t>
  </si>
  <si>
    <t>МОУ "Лицей №39"</t>
  </si>
  <si>
    <t>МОУ СОШ №41</t>
  </si>
  <si>
    <t>МУДК им. А.С.Пушкина (VIII городской фестиваль молодежных танцевальных коллективов города "Татыш citi - удар лига" в рамках фестиваля "Весна студенческая - 2011"</t>
  </si>
  <si>
    <t>Проведение паспортизации а/дорог и составление проектов организации дорожного движения</t>
  </si>
  <si>
    <t>"Развитие информационного общества и формирование электронного правительства в Озерском городском округе Челябинской области на 2011-2012 годы"</t>
  </si>
  <si>
    <t>Обеспечение доступа работ-ников местного самоуправле-ния к сети Интернет по широкополосным каналам</t>
  </si>
  <si>
    <t>Разработка компьютерных программ (включая типовые) в целях обеспечения деятельности органов местного самоуправления, а также находящихся в их ведении муниципальных бюджетных учреждений</t>
  </si>
  <si>
    <t>Замена пожарных рукавов</t>
  </si>
  <si>
    <t>Огнезащитная обработка чердачных помещений</t>
  </si>
  <si>
    <t>Огнезащитная обработка сценического оформления</t>
  </si>
  <si>
    <t>Установка распашных решеток</t>
  </si>
  <si>
    <t>Установка дверей с пределом огнестойкости не менее 0,6 часа</t>
  </si>
  <si>
    <t>Установка межэтажных дверей</t>
  </si>
  <si>
    <t>Замена покрытия стен на негорючие материалы</t>
  </si>
  <si>
    <t>Подключение светового оповещения направления выходов</t>
  </si>
  <si>
    <t>Восстановление внешнего освещения над запасными выходами</t>
  </si>
  <si>
    <t>Замена дверей эвакуационных выходов и межэтажных</t>
  </si>
  <si>
    <t>Ремонт кабинета № 227</t>
  </si>
  <si>
    <t>Выполнение ПСД</t>
  </si>
  <si>
    <t>Приобретение автоматизированных рабочих мест для учителей на условиях софинасирования с Министерством образования и науки Челябинской области</t>
  </si>
  <si>
    <t xml:space="preserve">Страхование оборудования, приобретенного для организации дистанционного образования детей-инвалидов </t>
  </si>
  <si>
    <t>Поддержка образовательных учреждений, активно внедряющих инновационные образовательные программы</t>
  </si>
  <si>
    <t>Приобретение учебно-методических пособий по реализации федерального государственного образовательного стандарта начального общего образования</t>
  </si>
  <si>
    <t>5.3</t>
  </si>
  <si>
    <t>7.4</t>
  </si>
  <si>
    <t>Организация работ по перемещению, хрпанению бесхозяйных автотранспортных средств</t>
  </si>
  <si>
    <t>23</t>
  </si>
  <si>
    <t>Модернизация системы горячего водоснабжения г. Озерска (внедрение пилотной системы)</t>
  </si>
  <si>
    <t>Контроль за выбросами от предприятий</t>
  </si>
  <si>
    <t>Контроль за загрязняю-щими веществами, оказывающими негатив-ное воздействие на состояние атмосферного воздуха. Мониторинг воздушной среды в жилой зоне Озерского городского округа, в том числе:</t>
  </si>
  <si>
    <t>Контроль за очисткой водоемов от загрязняющих веществ. Мониторинг водных ресурсов Озерского городского округа</t>
  </si>
  <si>
    <t>Исследование воды озер, в том числе радиационный фактор</t>
  </si>
  <si>
    <t>Молодежная акция "Защита зеленых насаждений"</t>
  </si>
  <si>
    <t xml:space="preserve">Информационное обеспечение природо-охранной деятельности. Взаимодействие со средствами массовой информации и разъяснительная работа с жителями ОГО, социально направленная на экологическую агитацию </t>
  </si>
  <si>
    <t>Организация и обеспечение сбора и утилизации ртутьсодержащих отходов от предприятий, финансируемых из бюджета. Демеркуризация загрязненных территорий</t>
  </si>
  <si>
    <t>Организация и обеспечение сбора и утилизации автопокрышек</t>
  </si>
  <si>
    <t>"Чистая вода" на территории Озерского городского округа на 2010-2020 годы (УГХ)</t>
  </si>
  <si>
    <t>Городской фестиваль молодежных театральных коллективов МУДК "Строитель"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</si>
  <si>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</si>
  <si>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</si>
  <si>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</si>
  <si>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</si>
  <si>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</si>
  <si>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</si>
  <si>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</si>
  <si>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</si>
  <si>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</si>
  <si>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</si>
  <si>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</si>
  <si>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</si>
  <si>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</si>
  <si>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</si>
  <si>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</si>
  <si>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</si>
  <si>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</si>
  <si>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</si>
  <si>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</si>
  <si>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</si>
  <si>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Бесплатный проезд на городском и пригородном автомобильном транспорте общего пользования почетных граждан</t>
  </si>
  <si>
    <t>Тротуары и презды по адресам всего, в т.ч:</t>
  </si>
  <si>
    <t>Перевод 4 жилых домов в п.Бижеляк на электрическое отопление (строительство)</t>
  </si>
  <si>
    <t>МУ "Социальная сфера"</t>
  </si>
  <si>
    <t>Приобретение и установка приборов учета наружного освещения</t>
  </si>
  <si>
    <t>Энергетическое обследование и оформление энергопаспорта на сети уличного освещения</t>
  </si>
  <si>
    <t>Отдельные элементы благоустройства (песок, архитектурные элементы)</t>
  </si>
  <si>
    <t>Уходные работы по содержанию зеленых насаждени (в т.ч. посадка и вырубка деревьев)</t>
  </si>
  <si>
    <t>Восстановление благоустройства (ремонт тротуаров,бордюров, заездов,газонов)</t>
  </si>
  <si>
    <t>1.27</t>
  </si>
  <si>
    <t>Ремонт кровли МДОУ №58</t>
  </si>
  <si>
    <t>Ремонт кровли МОУ ДОД "ДТДиМ"</t>
  </si>
  <si>
    <t>Управление социальной защиты населения</t>
  </si>
  <si>
    <t>Ремонт помещения для размещения технических средств по реабилитации инвалидов</t>
  </si>
  <si>
    <t>Переселение граждан из жилищного фонда, признанного непригодным для проживания</t>
  </si>
  <si>
    <t>24</t>
  </si>
  <si>
    <t>Мероприятия по преодолению последствий радиационной аварии на ПО "Маяк" и обеспечение радиационной безопасности Челябинской области</t>
  </si>
  <si>
    <t>Областной бюджет</t>
  </si>
  <si>
    <r>
      <t>УВД по Озерскому городско-му округу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(проектирование пунктов учета тепловой энергии, ГВС и ХПВ)</t>
    </r>
  </si>
  <si>
    <t>"Капитальные вложения по строительству и реконструкции, проведению проектно-изыскательских работ и капитального ремонта объектов жилищно-коммунальной и социаль-ной сферы" на 2011 и на среднесрочный период до 2013 года</t>
  </si>
  <si>
    <t>Подпрограмма "Оказание молодым семьям государственной поддержки для улучшения жилищных условий" (УИО)</t>
  </si>
  <si>
    <t>Подпрограмма "Предоставление работникам бюджетной сферы социальных выплат на приобретение или строительство жилья" (УИО)</t>
  </si>
  <si>
    <t>Подпрограмма "Мероприятия по переселению граждан из жилищного фонда, признанного непригодным для проживания" (УИО)</t>
  </si>
  <si>
    <t>Восстановление благоустрой-ства после перекопок</t>
  </si>
  <si>
    <t xml:space="preserve">"Энергосбережение и повышение энергетической эффективности Озерского городского округа Челябинской области на 2010-2020 годы" </t>
  </si>
  <si>
    <t>6.1</t>
  </si>
  <si>
    <t>9.1</t>
  </si>
  <si>
    <t>"Преодоление последствий радиационных аварий на ПО "Маяк"(УАиГ)</t>
  </si>
  <si>
    <t>Субсидия на выплату ежемесячной надбавки к заработной плате молодым специалистам в МОУ</t>
  </si>
  <si>
    <t>за 9 месяцев 2011 года</t>
  </si>
  <si>
    <t>Разработка проектно - сметной документации для реконструкции сооружения, расположенного на пляже "Нептун" под медицинский пункт</t>
  </si>
  <si>
    <t>Пляж пос. Новогорный (15729 кв.м.)</t>
  </si>
  <si>
    <t>МТК "Золотой петушок"</t>
  </si>
  <si>
    <t>1.1.1</t>
  </si>
  <si>
    <t>Ремонт покрытия пола (замена покрытия пола из щитового паркета на мраморное покрытие, 2 эт. фойе)</t>
  </si>
  <si>
    <t>МУК "ЦБС"</t>
  </si>
  <si>
    <t>1.3.1</t>
  </si>
  <si>
    <t>МУ ДК "Строитель"</t>
  </si>
  <si>
    <t xml:space="preserve">МУК "Театр драмы и комедии"Наш дом" </t>
  </si>
  <si>
    <t>Технический надзор за установкой узла учета ТЭР</t>
  </si>
  <si>
    <t>Установка и устройство узла учета ТЭР</t>
  </si>
  <si>
    <t>Проведение энергетического обследования</t>
  </si>
  <si>
    <t xml:space="preserve">МУК ДК "Строитель" </t>
  </si>
  <si>
    <t xml:space="preserve">МУК ДК "Синегорье" </t>
  </si>
  <si>
    <t>МУДОД "ДШИ"</t>
  </si>
  <si>
    <t>Установка приборов учета ТЭР</t>
  </si>
  <si>
    <t xml:space="preserve">ДК "Маяк" </t>
  </si>
  <si>
    <t>2.6</t>
  </si>
  <si>
    <r>
      <t>МУК "ЦКДМ":</t>
    </r>
    <r>
      <rPr>
        <sz val="9"/>
        <rFont val="Times New Roman"/>
        <family val="1"/>
      </rPr>
      <t>проведение энергетического обследования</t>
    </r>
  </si>
  <si>
    <t>2.7</t>
  </si>
  <si>
    <r>
      <t xml:space="preserve">МОУ ДОД "ДМШ №1": </t>
    </r>
    <r>
      <rPr>
        <sz val="9"/>
        <rFont val="Times New Roman"/>
        <family val="1"/>
      </rPr>
      <t>проведение энергетического обследования</t>
    </r>
  </si>
  <si>
    <t>2.8</t>
  </si>
  <si>
    <r>
      <t xml:space="preserve">МУК ТК "Золотой петушок": </t>
    </r>
    <r>
      <rPr>
        <sz val="9"/>
        <rFont val="Times New Roman"/>
        <family val="1"/>
      </rPr>
      <t>проведение энергетического обследования</t>
    </r>
  </si>
  <si>
    <t>2.9</t>
  </si>
  <si>
    <r>
      <t xml:space="preserve">МОУ ДОД "ДХШ": </t>
    </r>
    <r>
      <rPr>
        <sz val="9"/>
        <rFont val="Times New Roman"/>
        <family val="1"/>
      </rPr>
      <t>проведение энергетического обследования</t>
    </r>
  </si>
  <si>
    <t>2.10</t>
  </si>
  <si>
    <r>
      <t xml:space="preserve">МУ "ПКиО": </t>
    </r>
    <r>
      <rPr>
        <sz val="9"/>
        <rFont val="Times New Roman"/>
        <family val="1"/>
      </rPr>
      <t>проведение энергетического обследования</t>
    </r>
  </si>
  <si>
    <t>2.11</t>
  </si>
  <si>
    <r>
      <t xml:space="preserve">МОУ ДОД "ДМШ №2": </t>
    </r>
    <r>
      <rPr>
        <sz val="9"/>
        <rFont val="Times New Roman"/>
        <family val="1"/>
      </rPr>
      <t>проведение энергетического обследования</t>
    </r>
  </si>
  <si>
    <t>2.12</t>
  </si>
  <si>
    <r>
      <t xml:space="preserve">МУ ДК им А.С.Пушкина: </t>
    </r>
    <r>
      <rPr>
        <sz val="9"/>
        <rFont val="Times New Roman"/>
        <family val="1"/>
      </rPr>
      <t>проведение энергетического обследования</t>
    </r>
  </si>
  <si>
    <t>2.13</t>
  </si>
  <si>
    <r>
      <t>МУК "ЦБС":</t>
    </r>
    <r>
      <rPr>
        <sz val="9"/>
        <rFont val="Times New Roman"/>
        <family val="1"/>
      </rPr>
      <t>проведение энергетического обследования</t>
    </r>
  </si>
  <si>
    <t>2.14</t>
  </si>
  <si>
    <r>
      <t>МУК "ЦСДШБ":</t>
    </r>
    <r>
      <rPr>
        <sz val="9"/>
        <rFont val="Times New Roman"/>
        <family val="1"/>
      </rPr>
      <t>проведение энергетического обследования</t>
    </r>
  </si>
  <si>
    <t xml:space="preserve">УО, ул. Уральская,8 </t>
  </si>
  <si>
    <t>МДОУ "Детский сад № 1"</t>
  </si>
  <si>
    <t>МДОУ "Детский сад № 8"</t>
  </si>
  <si>
    <t>МДОУ "Детский сад № 10"</t>
  </si>
  <si>
    <t xml:space="preserve">МДОУ "Детский сад № 26" </t>
  </si>
  <si>
    <t xml:space="preserve">МДОУ "Детский сад № 27" </t>
  </si>
  <si>
    <t>МДОУ "Детский сад № 43"</t>
  </si>
  <si>
    <r>
      <t>МДОУ "Детский сад № 50"</t>
    </r>
    <r>
      <rPr>
        <sz val="9"/>
        <rFont val="Times New Roman"/>
        <family val="1"/>
      </rPr>
      <t xml:space="preserve"> (проведение энергетического обследования)</t>
    </r>
  </si>
  <si>
    <t xml:space="preserve">МДОУ "Детский сад № 51" </t>
  </si>
  <si>
    <t xml:space="preserve">МДОУ "Детский сад № 53" </t>
  </si>
  <si>
    <t xml:space="preserve">МДОУ "Детский сад № 55" </t>
  </si>
  <si>
    <t>МДОУ "Родничок"</t>
  </si>
  <si>
    <t>МДОУ "Творчество"</t>
  </si>
  <si>
    <r>
      <t>МОУ "СОШ №21":</t>
    </r>
    <r>
      <rPr>
        <sz val="9"/>
        <rFont val="Times New Roman"/>
        <family val="1"/>
      </rPr>
      <t xml:space="preserve"> установка приборов учета ТЭР </t>
    </r>
  </si>
  <si>
    <t>МОУ "СОШ №22"</t>
  </si>
  <si>
    <t>МОУ "СОШ №24"</t>
  </si>
  <si>
    <r>
      <t>МОУ "СОШ №30":</t>
    </r>
    <r>
      <rPr>
        <sz val="9"/>
        <rFont val="Times New Roman"/>
        <family val="1"/>
      </rPr>
      <t xml:space="preserve"> проведение энергетического обследования</t>
    </r>
  </si>
  <si>
    <t>МОУ "СОШ №33"</t>
  </si>
  <si>
    <t>МОУ "СОШ №35"</t>
  </si>
  <si>
    <t>МОУ "СОШ №38"</t>
  </si>
  <si>
    <t>МОУ "СОШ №41"</t>
  </si>
  <si>
    <t>1.23</t>
  </si>
  <si>
    <t>МОУ ДОД "ДЭБЦ"</t>
  </si>
  <si>
    <t>МОУ ДОД "СЮТ"</t>
  </si>
  <si>
    <t>МОУ ДОД "ДТДиМ"</t>
  </si>
  <si>
    <t>МДОУ №54</t>
  </si>
  <si>
    <t>МОУ "Лицей №23"</t>
  </si>
  <si>
    <t>1.28</t>
  </si>
  <si>
    <t>МДОУ д/с "Страна чудес"</t>
  </si>
  <si>
    <t>1.29</t>
  </si>
  <si>
    <r>
      <t>МДОУ д/с №15":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</si>
  <si>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1.30</t>
  </si>
  <si>
    <r>
      <t>МДОУ д/с №58 "Жемчужинка":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</si>
  <si>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1.31</t>
  </si>
  <si>
    <r>
      <t>МОУ СОШ №25: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</si>
  <si>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1.32</t>
  </si>
  <si>
    <r>
      <t>МОУ СОШ №27: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</si>
  <si>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1.33</t>
  </si>
  <si>
    <r>
      <t>МОУ СОШ №32: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</si>
  <si>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1.34</t>
  </si>
  <si>
    <r>
      <t>МОУ СОШ №202: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</si>
  <si>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1.35</t>
  </si>
  <si>
    <r>
      <t>МЛСШ им Ю.А.Гагарина: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</si>
  <si>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1.36</t>
  </si>
  <si>
    <r>
      <t>МОУ ДОД "Дружба":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</si>
  <si>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1.37</t>
  </si>
  <si>
    <r>
      <t>МОУ ДОД ДЮСШ:</t>
    </r>
    <r>
      <rPr>
        <sz val="9"/>
        <rFont val="Times New Roman"/>
        <family val="1"/>
      </rPr>
      <t xml:space="preserve"> проведение энергетического обследования</t>
    </r>
  </si>
  <si>
    <t>1.38</t>
  </si>
  <si>
    <r>
      <t>МОУ ДОД ДЮСШ №2:</t>
    </r>
    <r>
      <rPr>
        <sz val="9"/>
        <rFont val="Times New Roman"/>
        <family val="1"/>
      </rPr>
      <t xml:space="preserve"> проведение энергетического обследования</t>
    </r>
  </si>
  <si>
    <t xml:space="preserve">Подпрограмма "Модернизация объектов коммунальной инфраструктуры" </t>
  </si>
  <si>
    <t>Развитие сети образовательных учреждений всех типов и видов, реализующих новые модели организации, содержания и технологий образовательного процесса</t>
  </si>
  <si>
    <t xml:space="preserve">Обеспечение круглогодичной С-витаминизации питания дошкольников в соответствии с требованиями СанПин </t>
  </si>
  <si>
    <t xml:space="preserve">Надбавка к заработной плате работникам муниципальных дошкольных образовательных учреждений </t>
  </si>
  <si>
    <t>Обеспечение рациона питания детей в дошкольных образовательных учреждениях в пределах установленных СанПин (приобретение продуктов питания)</t>
  </si>
  <si>
    <t xml:space="preserve">Капитальный ремонт кровли и чердачного помещения </t>
  </si>
  <si>
    <t xml:space="preserve">Разработка сметной документации на ремонт фасада площади и лестниц главного входа, выставочного зала                            </t>
  </si>
  <si>
    <t>Замена канализационных труб в здании корпуса №1 МДОУ Детскмй сад № 8 пос. Метлино</t>
  </si>
  <si>
    <t>Ремонт кровли центрального блока МОУ СОШ №33</t>
  </si>
  <si>
    <t>Реконструкция спорткомп-лекса "Строитель" (экспертиза проектно-сметной документации)</t>
  </si>
  <si>
    <t>Благоустройство набережной в районе ПКиО (вторая очередь)</t>
  </si>
  <si>
    <t>Дорога Озерск  -Касли до канала 5,4 км. (разработка проекта и проведение экспертизы)</t>
  </si>
  <si>
    <t xml:space="preserve">Строительство регулируемого пешеходного перехода в районе в/ч 3273 по ул. Кыштымская (проектная документация) </t>
  </si>
  <si>
    <t>Реконструкция пирса, расположенного на территории ПКиО</t>
  </si>
  <si>
    <t>Устройство пирса-водозабора в районе оздоровительного лагеря "Отважных":проектно-изыскательские работы и проведение экспертизы</t>
  </si>
  <si>
    <t>Обеспечение бесперебойного водоснабжения холодной водой жителей 15 микрорай-она: дополнительные повысительные насосы (монтаж и обвязка)</t>
  </si>
  <si>
    <t>Ремонт проезжей части ул. Октябрьской г. Озерск</t>
  </si>
  <si>
    <t>Ремонт ул.Кыштымской в г.Озерск</t>
  </si>
  <si>
    <t xml:space="preserve">Ремонт ул. Кыштымская от перекрестка с пр. Ленина до пересечения с ул. Индустриальной в г.Озерске </t>
  </si>
  <si>
    <t xml:space="preserve">Государственная экспертиза проектно-сметной документации "Ремонт дороги Озерск-Касли до канала (Каслинское шоссе)", г.Озерск </t>
  </si>
  <si>
    <t>Государственная экспертиза проектно-сметной документации "Ремонт пр. Ленина от ул.Музрукова до площади Ленина (нечетная сторона)", г. Озерск</t>
  </si>
  <si>
    <t xml:space="preserve">Выполнение работ по организации наружного освещения на дворовых территориях от пр. Ленина до ул. Набережной </t>
  </si>
  <si>
    <t>Установка малых форм на дворовых территориях</t>
  </si>
  <si>
    <t>Установка малых форм (детского игрового оборудования, скамеек, урн) на дворовых территориях Озерского городского округа по перечню</t>
  </si>
  <si>
    <t>Устройство узла коммерческого учета тепловой энергии</t>
  </si>
  <si>
    <t>3.2</t>
  </si>
  <si>
    <t>МУ"Арена" (проектирование и установка приборов учета теплоэнергетических ресурсов)</t>
  </si>
  <si>
    <t>МУ"Арена": проведение энергетического обследования</t>
  </si>
  <si>
    <r>
      <t>Управление имущественных отношений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(приобретение современной коммунальной техники)</t>
    </r>
  </si>
  <si>
    <t>Проведение капитального ремонта лифтов, определение возможности продления срока безопасной эксплуатации лифтов (34 шт.) согласно графика</t>
  </si>
  <si>
    <t>Модернизация лифтов                    (13 шт.) согласно графику</t>
  </si>
  <si>
    <t>Обеспечение мероприятий по проведению капитального ремонта многоквартирных домов в соответствии с ФЗ от 21.07.2007 № 185-ФЗ</t>
  </si>
  <si>
    <t>Проведение инвентаризации многоквартиных домов Озерского городского округа для определения % физического износа</t>
  </si>
  <si>
    <t>Установка козырьков над подъездами жилых домов в городе и п. Новогорный (126 шт.)</t>
  </si>
  <si>
    <t xml:space="preserve">"Повышение безопасности дорожного движения на территории Озерского городского округа" на 2011 год и на среднесрочный период до 2013 года  </t>
  </si>
  <si>
    <t>Обустройство разворотных площадок и пешеходных переходов в садовых товариществах</t>
  </si>
  <si>
    <t>МДОУ №1</t>
  </si>
  <si>
    <t>Огнезащитная обработка деревянных конструкций чердаков</t>
  </si>
  <si>
    <t>МДОУ №15</t>
  </si>
  <si>
    <t>Прокладка проводов и кабелей соединительных линий СОУЭ в конструкциях из негорючих материалов</t>
  </si>
  <si>
    <t>МДОУ №26</t>
  </si>
  <si>
    <t>МДОУ №50</t>
  </si>
  <si>
    <t>Установка отсекающих дверей на пути эвакуации</t>
  </si>
  <si>
    <t>МОУ "Лицей № 23"</t>
  </si>
  <si>
    <t>12.1</t>
  </si>
  <si>
    <t>Установка АПС в подвале, гараже и столовой</t>
  </si>
  <si>
    <t>14.1</t>
  </si>
  <si>
    <t>МОУ ДОД ДЮСШ №2</t>
  </si>
  <si>
    <t>16.1</t>
  </si>
  <si>
    <t>Проверка пожарных кранов на водоотдачу</t>
  </si>
  <si>
    <t>Ремонт  пожарной сигнализации</t>
  </si>
  <si>
    <t>Приобретение и установка светильников и кососветов</t>
  </si>
  <si>
    <t>Приобретение резервных огнетушителей</t>
  </si>
  <si>
    <t>Приобретение противопожарных дверей</t>
  </si>
  <si>
    <t>Замена межэтажных дверей на путях эвакуации с армированным стеклом</t>
  </si>
  <si>
    <t xml:space="preserve">МОУ ДОД ДТДиМ </t>
  </si>
  <si>
    <t>Поддержка одаренных детей и талантливой молодежи</t>
  </si>
  <si>
    <t>МДОУ № 1: ул.Ермолаева,2а: ремонт фасада и замена окон</t>
  </si>
  <si>
    <t>Организация и обеспечение ликвидации несанкционированных свалок на территрии ОГО, в т.ч."пос.Татыш" (по данным мониторинга за несанкционированными свалками)</t>
  </si>
  <si>
    <t>б.Гайдара,11,13,17 (автопар-ковки №1,2,3,4,6,7,8,11)</t>
  </si>
  <si>
    <t>Организация кадастровых работ по установлению границ лесничеств для целей государственной регистрации права муниципальной собственности на земли, занимаемые лесами</t>
  </si>
  <si>
    <t>Организация временных рабочих мест для подростков и молодежи, в т.ч. для детей из группы риска (находящихся в трудной жизненной ситуации)</t>
  </si>
  <si>
    <t xml:space="preserve">Подготовка проектно-сметной документации                           (ДК "Энергетик")                            </t>
  </si>
  <si>
    <t xml:space="preserve">Установка приборов учета ТЭР  (ДК "Энергетик")       </t>
  </si>
  <si>
    <t>Организация и обеспечение ликвидации несанкционированных свалок на территрии пос.Новогорный (имеются свалки по данным мониторинга)</t>
  </si>
  <si>
    <t>Организация и обеспечение ликвидации несанкционированных свалок на территрии пос.Метлино (имеются свалки по данным мониторинга)</t>
  </si>
  <si>
    <t>Подготовка проектносметной документации</t>
  </si>
  <si>
    <t>Реконструкция системы водоподготовки( закупка циркуляционных насосов)</t>
  </si>
  <si>
    <t xml:space="preserve">Восстановление гидроизо-ляции полов душевых и обходной дорожки бассейна КСК "Лидер </t>
  </si>
  <si>
    <t>3.3</t>
  </si>
  <si>
    <t>Реконструкция системы водоподготовки ( установка циркуляционных насосов)</t>
  </si>
  <si>
    <t xml:space="preserve">Субсидия на приобретение АРМ учителя начальных классов для МОУ </t>
  </si>
  <si>
    <t>Субсидия на создание предметных лабораторий</t>
  </si>
  <si>
    <t>Субсидия на оплату Интернет-трафика МОУ, на базе которых созданы ММЦ</t>
  </si>
  <si>
    <t xml:space="preserve">Субсидия на оплату услуг по передаче данных и доступа к сети "Интернет" детей - инвалидов и педагогических работников </t>
  </si>
  <si>
    <t>Проектирование пунктов учета тепловой энергии, ГВС и ХПВ, установка приборов учета ТЭР, проведение энергетического обследования</t>
  </si>
  <si>
    <t>Установка приборов учета ТЭР, проведение энергетического обследования</t>
  </si>
  <si>
    <t>Проектно-сметная документация по установке приборов учета теплоэнергетических ресурсов, установка приборов учета ТЭР, проведение энергетического обследования</t>
  </si>
  <si>
    <t xml:space="preserve">Установка приборов учета ТЭР, проведение энергетического обследования </t>
  </si>
  <si>
    <t xml:space="preserve">Проектно - сметная документация по установке приборов учета теплоэнергетических ресурсов, установка приборов учета ТЭР, проведение энергетического обследования   </t>
  </si>
  <si>
    <t>9.2</t>
  </si>
  <si>
    <t>Прокладка под эл.сети негорючего материала в здании клуба</t>
  </si>
  <si>
    <t>Ремонт оборудования станций повысительных насосов</t>
  </si>
  <si>
    <t xml:space="preserve">Огнезащитная обработка чердачных помещений </t>
  </si>
  <si>
    <t>Начальник Управления экономики</t>
  </si>
  <si>
    <t>О.В.Уланова</t>
  </si>
  <si>
    <t>Начальник Управления по финансам</t>
  </si>
  <si>
    <t>Е.Б.Соловьева</t>
  </si>
  <si>
    <t xml:space="preserve">Финансирование, утвержденное в программе                                                  на 2011 год                                                  </t>
  </si>
  <si>
    <r>
      <t>Управление городского хозяйства</t>
    </r>
    <r>
      <rPr>
        <sz val="9"/>
        <rFont val="Times New Roman"/>
        <family val="1"/>
      </rPr>
      <t xml:space="preserve"> </t>
    </r>
  </si>
  <si>
    <t>Организация временных рабочих мест для подростков и молодежи, в том числе для детей из группы риска (находящихся в трудной жизненной ситуации)</t>
  </si>
  <si>
    <t xml:space="preserve">Служба по делам молодежи </t>
  </si>
  <si>
    <t>17.1</t>
  </si>
  <si>
    <t>17.2</t>
  </si>
  <si>
    <t>Организация и осуществление мероприятий по работе с детьми и молодежью</t>
  </si>
  <si>
    <t xml:space="preserve">ОТЧЕТ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</si>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</sst>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24" borderId="17" xfId="54" applyFont="1" applyFill="1" applyBorder="1" applyAlignment="1">
      <alignment horizontal="center" vertical="center"/>
      <protection/>
    </xf>
    <xf numFmtId="0" fontId="6" fillId="24" borderId="18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69" fontId="11" fillId="24" borderId="19" xfId="55" applyNumberFormat="1" applyFont="1" applyFill="1" applyBorder="1" applyAlignment="1">
      <alignment horizontal="center" vertical="center" wrapText="1"/>
      <protection/>
    </xf>
    <xf numFmtId="169" fontId="6" fillId="24" borderId="19" xfId="55" applyNumberFormat="1" applyFont="1" applyFill="1" applyBorder="1" applyAlignment="1">
      <alignment horizontal="center" vertical="center" wrapText="1"/>
      <protection/>
    </xf>
    <xf numFmtId="4" fontId="6" fillId="24" borderId="19" xfId="54" applyNumberFormat="1" applyFont="1" applyFill="1" applyBorder="1" applyAlignment="1">
      <alignment horizontal="center" vertical="center"/>
      <protection/>
    </xf>
    <xf numFmtId="49" fontId="6" fillId="24" borderId="15" xfId="54" applyNumberFormat="1" applyFont="1" applyFill="1" applyBorder="1" applyAlignment="1">
      <alignment horizontal="center" vertical="center"/>
      <protection/>
    </xf>
    <xf numFmtId="2" fontId="11" fillId="24" borderId="20" xfId="54" applyNumberFormat="1" applyFont="1" applyFill="1" applyBorder="1" applyAlignment="1">
      <alignment horizontal="center" vertical="center" wrapText="1"/>
      <protection/>
    </xf>
    <xf numFmtId="0" fontId="6" fillId="24" borderId="10" xfId="54" applyFont="1" applyFill="1" applyBorder="1" applyAlignment="1">
      <alignment horizontal="center" vertical="center"/>
      <protection/>
    </xf>
    <xf numFmtId="0" fontId="6" fillId="24" borderId="10" xfId="54" applyFont="1" applyFill="1" applyBorder="1" applyAlignment="1">
      <alignment horizontal="left" vertical="center" wrapText="1"/>
      <protection/>
    </xf>
    <xf numFmtId="2" fontId="6" fillId="24" borderId="19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49" fontId="11" fillId="0" borderId="15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5" xfId="54" applyFont="1" applyFill="1" applyBorder="1" applyAlignment="1">
      <alignment vertical="center" wrapText="1"/>
      <protection/>
    </xf>
    <xf numFmtId="0" fontId="6" fillId="24" borderId="10" xfId="54" applyFont="1" applyFill="1" applyBorder="1" applyAlignment="1">
      <alignment vertical="center" wrapText="1"/>
      <protection/>
    </xf>
    <xf numFmtId="0" fontId="6" fillId="24" borderId="13" xfId="53" applyNumberFormat="1" applyFont="1" applyFill="1" applyBorder="1" applyAlignment="1" applyProtection="1">
      <alignment horizontal="left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24" borderId="15" xfId="55" applyFont="1" applyFill="1" applyBorder="1" applyAlignment="1">
      <alignment vertical="center" wrapText="1"/>
      <protection/>
    </xf>
    <xf numFmtId="0" fontId="6" fillId="24" borderId="11" xfId="55" applyFont="1" applyFill="1" applyBorder="1" applyAlignment="1">
      <alignment vertical="center" wrapText="1"/>
      <protection/>
    </xf>
    <xf numFmtId="2" fontId="9" fillId="24" borderId="2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6" fillId="24" borderId="16" xfId="55" applyFont="1" applyFill="1" applyBorder="1" applyAlignment="1">
      <alignment vertical="center" wrapText="1"/>
      <protection/>
    </xf>
    <xf numFmtId="0" fontId="5" fillId="24" borderId="17" xfId="54" applyFont="1" applyFill="1" applyBorder="1" applyAlignment="1">
      <alignment horizontal="center" vertical="center"/>
      <protection/>
    </xf>
    <xf numFmtId="169" fontId="11" fillId="24" borderId="22" xfId="55" applyNumberFormat="1" applyFont="1" applyFill="1" applyBorder="1" applyAlignment="1">
      <alignment horizontal="center" vertical="center" wrapText="1"/>
      <protection/>
    </xf>
    <xf numFmtId="49" fontId="7" fillId="0" borderId="17" xfId="54" applyNumberFormat="1" applyFont="1" applyBorder="1" applyAlignment="1">
      <alignment horizontal="center" vertical="center" wrapText="1"/>
      <protection/>
    </xf>
    <xf numFmtId="0" fontId="6" fillId="24" borderId="15" xfId="54" applyFont="1" applyFill="1" applyBorder="1" applyAlignment="1">
      <alignment horizontal="center" vertical="center"/>
      <protection/>
    </xf>
    <xf numFmtId="0" fontId="6" fillId="24" borderId="11" xfId="54" applyFont="1" applyFill="1" applyBorder="1" applyAlignment="1">
      <alignment horizontal="center" vertical="center"/>
      <protection/>
    </xf>
    <xf numFmtId="49" fontId="11" fillId="0" borderId="13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7" fillId="0" borderId="16" xfId="54" applyNumberFormat="1" applyFont="1" applyBorder="1" applyAlignment="1">
      <alignment horizontal="center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49" fontId="6" fillId="0" borderId="15" xfId="54" applyNumberFormat="1" applyFont="1" applyBorder="1" applyAlignment="1">
      <alignment horizontal="center" vertical="center" wrapText="1"/>
      <protection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11" fillId="24" borderId="15" xfId="55" applyFont="1" applyFill="1" applyBorder="1" applyAlignment="1">
      <alignment vertical="center" wrapText="1"/>
      <protection/>
    </xf>
    <xf numFmtId="0" fontId="11" fillId="24" borderId="10" xfId="55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69" fontId="11" fillId="24" borderId="25" xfId="55" applyNumberFormat="1" applyFont="1" applyFill="1" applyBorder="1" applyAlignment="1">
      <alignment horizontal="center" vertical="center" wrapText="1"/>
      <protection/>
    </xf>
    <xf numFmtId="169" fontId="6" fillId="24" borderId="25" xfId="55" applyNumberFormat="1" applyFont="1" applyFill="1" applyBorder="1" applyAlignment="1">
      <alignment horizontal="center" vertical="center" wrapText="1"/>
      <protection/>
    </xf>
    <xf numFmtId="169" fontId="6" fillId="24" borderId="26" xfId="55" applyNumberFormat="1" applyFont="1" applyFill="1" applyBorder="1" applyAlignment="1">
      <alignment horizontal="center" vertical="center" wrapText="1"/>
      <protection/>
    </xf>
    <xf numFmtId="0" fontId="7" fillId="24" borderId="16" xfId="54" applyFont="1" applyFill="1" applyBorder="1" applyAlignment="1">
      <alignment horizontal="center" vertical="center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2" fontId="9" fillId="24" borderId="20" xfId="54" applyNumberFormat="1" applyFont="1" applyFill="1" applyBorder="1" applyAlignment="1">
      <alignment horizontal="center" vertical="center" wrapText="1"/>
      <protection/>
    </xf>
    <xf numFmtId="2" fontId="11" fillId="24" borderId="27" xfId="54" applyNumberFormat="1" applyFont="1" applyFill="1" applyBorder="1" applyAlignment="1">
      <alignment horizontal="center" vertical="center" wrapText="1"/>
      <protection/>
    </xf>
    <xf numFmtId="0" fontId="12" fillId="24" borderId="10" xfId="53" applyNumberFormat="1" applyFont="1" applyFill="1" applyBorder="1" applyAlignment="1" applyProtection="1">
      <alignment horizontal="left" vertical="center" wrapText="1"/>
      <protection/>
    </xf>
    <xf numFmtId="4" fontId="9" fillId="24" borderId="28" xfId="54" applyNumberFormat="1" applyFont="1" applyFill="1" applyBorder="1" applyAlignment="1">
      <alignment horizontal="center" vertical="center"/>
      <protection/>
    </xf>
    <xf numFmtId="0" fontId="6" fillId="24" borderId="13" xfId="54" applyFont="1" applyFill="1" applyBorder="1" applyAlignment="1">
      <alignment vertical="center" wrapText="1"/>
      <protection/>
    </xf>
    <xf numFmtId="4" fontId="6" fillId="24" borderId="29" xfId="54" applyNumberFormat="1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24" borderId="10" xfId="54" applyNumberFormat="1" applyFont="1" applyFill="1" applyBorder="1" applyAlignment="1">
      <alignment horizontal="center" vertical="center"/>
      <protection/>
    </xf>
    <xf numFmtId="169" fontId="11" fillId="24" borderId="26" xfId="55" applyNumberFormat="1" applyFont="1" applyFill="1" applyBorder="1" applyAlignment="1">
      <alignment horizontal="center" vertical="center" wrapText="1"/>
      <protection/>
    </xf>
    <xf numFmtId="169" fontId="6" fillId="24" borderId="19" xfId="54" applyNumberFormat="1" applyFont="1" applyFill="1" applyBorder="1" applyAlignment="1">
      <alignment horizontal="center" vertical="center" wrapText="1"/>
      <protection/>
    </xf>
    <xf numFmtId="169" fontId="6" fillId="24" borderId="30" xfId="54" applyNumberFormat="1" applyFont="1" applyFill="1" applyBorder="1" applyAlignment="1">
      <alignment horizontal="center" vertical="center" wrapText="1"/>
      <protection/>
    </xf>
    <xf numFmtId="49" fontId="6" fillId="24" borderId="10" xfId="54" applyNumberFormat="1" applyFont="1" applyFill="1" applyBorder="1" applyAlignment="1">
      <alignment horizontal="left" vertical="center" wrapText="1"/>
      <protection/>
    </xf>
    <xf numFmtId="0" fontId="6" fillId="24" borderId="12" xfId="53" applyNumberFormat="1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>
      <alignment vertical="center" wrapText="1"/>
    </xf>
    <xf numFmtId="49" fontId="6" fillId="0" borderId="14" xfId="54" applyNumberFormat="1" applyFont="1" applyBorder="1" applyAlignment="1">
      <alignment horizontal="center" vertical="center" wrapText="1"/>
      <protection/>
    </xf>
    <xf numFmtId="0" fontId="6" fillId="24" borderId="12" xfId="54" applyFont="1" applyFill="1" applyBorder="1" applyAlignment="1">
      <alignment horizontal="center" vertical="center"/>
      <protection/>
    </xf>
    <xf numFmtId="0" fontId="6" fillId="24" borderId="12" xfId="54" applyFont="1" applyFill="1" applyBorder="1" applyAlignment="1">
      <alignment horizontal="left" vertical="center" wrapText="1"/>
      <protection/>
    </xf>
    <xf numFmtId="2" fontId="6" fillId="24" borderId="31" xfId="54" applyNumberFormat="1" applyFont="1" applyFill="1" applyBorder="1" applyAlignment="1">
      <alignment horizontal="center" vertical="center" wrapText="1"/>
      <protection/>
    </xf>
    <xf numFmtId="2" fontId="6" fillId="24" borderId="25" xfId="54" applyNumberFormat="1" applyFont="1" applyFill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left" vertical="center" wrapText="1"/>
    </xf>
    <xf numFmtId="0" fontId="7" fillId="24" borderId="32" xfId="55" applyFont="1" applyFill="1" applyBorder="1" applyAlignment="1">
      <alignment vertical="center" wrapText="1"/>
      <protection/>
    </xf>
    <xf numFmtId="169" fontId="6" fillId="24" borderId="22" xfId="55" applyNumberFormat="1" applyFont="1" applyFill="1" applyBorder="1" applyAlignment="1">
      <alignment horizontal="center" vertical="center" wrapText="1"/>
      <protection/>
    </xf>
    <xf numFmtId="169" fontId="6" fillId="24" borderId="33" xfId="55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2" fontId="9" fillId="24" borderId="34" xfId="54" applyNumberFormat="1" applyFont="1" applyFill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horizontal="center" vertical="center"/>
      <protection/>
    </xf>
    <xf numFmtId="0" fontId="11" fillId="24" borderId="10" xfId="0" applyFont="1" applyFill="1" applyBorder="1" applyAlignment="1">
      <alignment horizontal="left" vertical="center" wrapText="1"/>
    </xf>
    <xf numFmtId="0" fontId="7" fillId="24" borderId="17" xfId="53" applyNumberFormat="1" applyFont="1" applyFill="1" applyBorder="1" applyAlignment="1" applyProtection="1">
      <alignment horizontal="left" vertical="center" wrapText="1"/>
      <protection/>
    </xf>
    <xf numFmtId="49" fontId="6" fillId="24" borderId="14" xfId="54" applyNumberFormat="1" applyFont="1" applyFill="1" applyBorder="1" applyAlignment="1">
      <alignment horizontal="center" vertical="center"/>
      <protection/>
    </xf>
    <xf numFmtId="4" fontId="6" fillId="24" borderId="35" xfId="54" applyNumberFormat="1" applyFont="1" applyFill="1" applyBorder="1" applyAlignment="1">
      <alignment horizontal="center" vertical="center"/>
      <protection/>
    </xf>
    <xf numFmtId="2" fontId="9" fillId="24" borderId="36" xfId="0" applyNumberFormat="1" applyFont="1" applyFill="1" applyBorder="1" applyAlignment="1">
      <alignment horizontal="center" vertical="center" wrapText="1"/>
    </xf>
    <xf numFmtId="2" fontId="9" fillId="24" borderId="37" xfId="0" applyNumberFormat="1" applyFont="1" applyFill="1" applyBorder="1" applyAlignment="1">
      <alignment horizontal="center" vertical="center" wrapText="1"/>
    </xf>
    <xf numFmtId="2" fontId="6" fillId="24" borderId="30" xfId="54" applyNumberFormat="1" applyFont="1" applyFill="1" applyBorder="1" applyAlignment="1">
      <alignment horizontal="center" vertical="center" wrapText="1"/>
      <protection/>
    </xf>
    <xf numFmtId="49" fontId="6" fillId="24" borderId="12" xfId="54" applyNumberFormat="1" applyFont="1" applyFill="1" applyBorder="1" applyAlignment="1">
      <alignment horizontal="center" vertical="center"/>
      <protection/>
    </xf>
    <xf numFmtId="0" fontId="6" fillId="24" borderId="16" xfId="54" applyFont="1" applyFill="1" applyBorder="1" applyAlignment="1">
      <alignment vertical="center" wrapText="1"/>
      <protection/>
    </xf>
    <xf numFmtId="4" fontId="6" fillId="24" borderId="34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vertical="center" wrapText="1"/>
    </xf>
    <xf numFmtId="0" fontId="6" fillId="24" borderId="24" xfId="0" applyFont="1" applyFill="1" applyBorder="1" applyAlignment="1">
      <alignment horizontal="left" vertical="center" wrapText="1"/>
    </xf>
    <xf numFmtId="2" fontId="6" fillId="24" borderId="19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2" fontId="6" fillId="24" borderId="26" xfId="0" applyNumberFormat="1" applyFont="1" applyFill="1" applyBorder="1" applyAlignment="1">
      <alignment horizontal="center" vertical="center"/>
    </xf>
    <xf numFmtId="2" fontId="6" fillId="24" borderId="27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53" applyNumberFormat="1" applyFont="1" applyFill="1" applyBorder="1" applyAlignment="1" applyProtection="1">
      <alignment horizontal="justify" vertical="center"/>
      <protection/>
    </xf>
    <xf numFmtId="169" fontId="6" fillId="24" borderId="25" xfId="54" applyNumberFormat="1" applyFont="1" applyFill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vertical="center" wrapText="1"/>
      <protection/>
    </xf>
    <xf numFmtId="4" fontId="6" fillId="24" borderId="38" xfId="54" applyNumberFormat="1" applyFont="1" applyFill="1" applyBorder="1" applyAlignment="1">
      <alignment horizontal="center" vertical="center"/>
      <protection/>
    </xf>
    <xf numFmtId="169" fontId="6" fillId="24" borderId="39" xfId="55" applyNumberFormat="1" applyFont="1" applyFill="1" applyBorder="1" applyAlignment="1">
      <alignment horizontal="center" vertical="center" wrapText="1"/>
      <protection/>
    </xf>
    <xf numFmtId="169" fontId="6" fillId="24" borderId="29" xfId="55" applyNumberFormat="1" applyFont="1" applyFill="1" applyBorder="1" applyAlignment="1">
      <alignment horizontal="center" vertical="center" wrapText="1"/>
      <protection/>
    </xf>
    <xf numFmtId="169" fontId="6" fillId="24" borderId="40" xfId="55" applyNumberFormat="1" applyFont="1" applyFill="1" applyBorder="1" applyAlignment="1">
      <alignment horizontal="center" vertical="center" wrapText="1"/>
      <protection/>
    </xf>
    <xf numFmtId="169" fontId="11" fillId="24" borderId="33" xfId="55" applyNumberFormat="1" applyFont="1" applyFill="1" applyBorder="1" applyAlignment="1">
      <alignment horizontal="center" vertical="center" wrapText="1"/>
      <protection/>
    </xf>
    <xf numFmtId="0" fontId="11" fillId="24" borderId="10" xfId="53" applyNumberFormat="1" applyFont="1" applyFill="1" applyBorder="1" applyAlignment="1" applyProtection="1">
      <alignment horizontal="left" vertical="center" wrapText="1"/>
      <protection/>
    </xf>
    <xf numFmtId="0" fontId="11" fillId="24" borderId="13" xfId="53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>
      <alignment horizontal="center"/>
    </xf>
    <xf numFmtId="176" fontId="6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41" xfId="54" applyNumberFormat="1" applyFont="1" applyFill="1" applyBorder="1" applyAlignment="1">
      <alignment horizontal="center" vertical="center" wrapText="1"/>
      <protection/>
    </xf>
    <xf numFmtId="176" fontId="6" fillId="24" borderId="2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2" fontId="11" fillId="24" borderId="10" xfId="53" applyNumberFormat="1" applyFont="1" applyFill="1" applyBorder="1" applyAlignment="1" applyProtection="1">
      <alignment horizontal="left" vertical="center" wrapText="1"/>
      <protection/>
    </xf>
    <xf numFmtId="176" fontId="11" fillId="24" borderId="19" xfId="55" applyNumberFormat="1" applyFont="1" applyFill="1" applyBorder="1" applyAlignment="1">
      <alignment horizontal="center" vertical="center" wrapText="1"/>
      <protection/>
    </xf>
    <xf numFmtId="49" fontId="6" fillId="24" borderId="13" xfId="54" applyNumberFormat="1" applyFont="1" applyFill="1" applyBorder="1" applyAlignment="1">
      <alignment horizontal="center" vertical="center"/>
      <protection/>
    </xf>
    <xf numFmtId="0" fontId="11" fillId="24" borderId="15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176" fontId="6" fillId="24" borderId="26" xfId="54" applyNumberFormat="1" applyFont="1" applyFill="1" applyBorder="1" applyAlignment="1">
      <alignment horizontal="center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2" fontId="6" fillId="24" borderId="43" xfId="54" applyNumberFormat="1" applyFont="1" applyFill="1" applyBorder="1" applyAlignment="1">
      <alignment horizontal="center" vertical="center"/>
      <protection/>
    </xf>
    <xf numFmtId="2" fontId="6" fillId="24" borderId="26" xfId="54" applyNumberFormat="1" applyFont="1" applyFill="1" applyBorder="1" applyAlignment="1">
      <alignment horizontal="center" vertical="center"/>
      <protection/>
    </xf>
    <xf numFmtId="2" fontId="6" fillId="24" borderId="39" xfId="54" applyNumberFormat="1" applyFont="1" applyFill="1" applyBorder="1" applyAlignment="1">
      <alignment horizontal="center" vertical="center"/>
      <protection/>
    </xf>
    <xf numFmtId="2" fontId="6" fillId="24" borderId="44" xfId="54" applyNumberFormat="1" applyFont="1" applyFill="1" applyBorder="1" applyAlignment="1">
      <alignment horizontal="center" vertical="center"/>
      <protection/>
    </xf>
    <xf numFmtId="4" fontId="6" fillId="24" borderId="26" xfId="55" applyNumberFormat="1" applyFont="1" applyFill="1" applyBorder="1" applyAlignment="1">
      <alignment horizontal="center" vertical="center" wrapText="1"/>
      <protection/>
    </xf>
    <xf numFmtId="4" fontId="6" fillId="24" borderId="31" xfId="55" applyNumberFormat="1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176" fontId="11" fillId="24" borderId="43" xfId="0" applyNumberFormat="1" applyFont="1" applyFill="1" applyBorder="1" applyAlignment="1">
      <alignment horizontal="center" vertical="center"/>
    </xf>
    <xf numFmtId="169" fontId="6" fillId="24" borderId="26" xfId="54" applyNumberFormat="1" applyFont="1" applyFill="1" applyBorder="1" applyAlignment="1">
      <alignment horizontal="center" vertical="center" wrapText="1"/>
      <protection/>
    </xf>
    <xf numFmtId="169" fontId="6" fillId="24" borderId="39" xfId="54" applyNumberFormat="1" applyFont="1" applyFill="1" applyBorder="1" applyAlignment="1">
      <alignment horizontal="center" vertical="center" wrapText="1"/>
      <protection/>
    </xf>
    <xf numFmtId="169" fontId="11" fillId="24" borderId="19" xfId="54" applyNumberFormat="1" applyFont="1" applyFill="1" applyBorder="1" applyAlignment="1">
      <alignment horizontal="center" vertical="center" wrapText="1"/>
      <protection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4" fontId="11" fillId="24" borderId="19" xfId="55" applyNumberFormat="1" applyFont="1" applyFill="1" applyBorder="1" applyAlignment="1">
      <alignment horizontal="center" vertical="center" wrapText="1"/>
      <protection/>
    </xf>
    <xf numFmtId="4" fontId="11" fillId="24" borderId="26" xfId="55" applyNumberFormat="1" applyFont="1" applyFill="1" applyBorder="1" applyAlignment="1">
      <alignment horizontal="center" vertical="center" wrapText="1"/>
      <protection/>
    </xf>
    <xf numFmtId="2" fontId="9" fillId="24" borderId="47" xfId="54" applyNumberFormat="1" applyFont="1" applyFill="1" applyBorder="1" applyAlignment="1">
      <alignment horizontal="center" vertical="center" wrapText="1"/>
      <protection/>
    </xf>
    <xf numFmtId="169" fontId="6" fillId="24" borderId="31" xfId="54" applyNumberFormat="1" applyFont="1" applyFill="1" applyBorder="1" applyAlignment="1">
      <alignment horizontal="center" vertical="center" wrapText="1"/>
      <protection/>
    </xf>
    <xf numFmtId="176" fontId="6" fillId="24" borderId="31" xfId="54" applyNumberFormat="1" applyFont="1" applyFill="1" applyBorder="1" applyAlignment="1">
      <alignment horizontal="center" vertical="center" wrapText="1"/>
      <protection/>
    </xf>
    <xf numFmtId="176" fontId="6" fillId="24" borderId="4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69" fontId="11" fillId="24" borderId="26" xfId="54" applyNumberFormat="1" applyFont="1" applyFill="1" applyBorder="1" applyAlignment="1">
      <alignment horizontal="center" vertical="center" wrapText="1"/>
      <protection/>
    </xf>
    <xf numFmtId="169" fontId="11" fillId="24" borderId="39" xfId="54" applyNumberFormat="1" applyFont="1" applyFill="1" applyBorder="1" applyAlignment="1">
      <alignment horizontal="center" vertical="center" wrapText="1"/>
      <protection/>
    </xf>
    <xf numFmtId="169" fontId="6" fillId="24" borderId="26" xfId="0" applyNumberFormat="1" applyFont="1" applyFill="1" applyBorder="1" applyAlignment="1">
      <alignment horizontal="center" vertical="center"/>
    </xf>
    <xf numFmtId="169" fontId="6" fillId="24" borderId="48" xfId="0" applyNumberFormat="1" applyFont="1" applyFill="1" applyBorder="1" applyAlignment="1">
      <alignment horizontal="center" vertical="center"/>
    </xf>
    <xf numFmtId="169" fontId="6" fillId="24" borderId="31" xfId="0" applyNumberFormat="1" applyFont="1" applyFill="1" applyBorder="1" applyAlignment="1">
      <alignment horizontal="center" vertical="center"/>
    </xf>
    <xf numFmtId="169" fontId="6" fillId="24" borderId="19" xfId="0" applyNumberFormat="1" applyFont="1" applyFill="1" applyBorder="1" applyAlignment="1">
      <alignment horizontal="center" vertical="center"/>
    </xf>
    <xf numFmtId="169" fontId="6" fillId="24" borderId="25" xfId="0" applyNumberFormat="1" applyFont="1" applyFill="1" applyBorder="1" applyAlignment="1">
      <alignment horizontal="center" vertical="center"/>
    </xf>
    <xf numFmtId="2" fontId="9" fillId="24" borderId="28" xfId="55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2" fontId="9" fillId="24" borderId="37" xfId="0" applyNumberFormat="1" applyFont="1" applyFill="1" applyBorder="1" applyAlignment="1">
      <alignment horizontal="center" vertical="center"/>
    </xf>
    <xf numFmtId="176" fontId="11" fillId="24" borderId="39" xfId="0" applyNumberFormat="1" applyFont="1" applyFill="1" applyBorder="1" applyAlignment="1">
      <alignment horizontal="center" vertical="center"/>
    </xf>
    <xf numFmtId="0" fontId="7" fillId="24" borderId="18" xfId="55" applyFont="1" applyFill="1" applyBorder="1" applyAlignment="1">
      <alignment vertical="center" wrapText="1"/>
      <protection/>
    </xf>
    <xf numFmtId="176" fontId="9" fillId="24" borderId="23" xfId="0" applyNumberFormat="1" applyFont="1" applyFill="1" applyBorder="1" applyAlignment="1">
      <alignment horizontal="center" vertical="center"/>
    </xf>
    <xf numFmtId="176" fontId="9" fillId="24" borderId="36" xfId="0" applyNumberFormat="1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 wrapText="1"/>
    </xf>
    <xf numFmtId="2" fontId="11" fillId="24" borderId="29" xfId="0" applyNumberFormat="1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 wrapText="1"/>
    </xf>
    <xf numFmtId="2" fontId="6" fillId="24" borderId="26" xfId="0" applyNumberFormat="1" applyFont="1" applyFill="1" applyBorder="1" applyAlignment="1">
      <alignment horizontal="center" vertical="center" wrapText="1"/>
    </xf>
    <xf numFmtId="2" fontId="6" fillId="24" borderId="19" xfId="0" applyNumberFormat="1" applyFont="1" applyFill="1" applyBorder="1" applyAlignment="1">
      <alignment horizontal="center" vertical="center" wrapText="1"/>
    </xf>
    <xf numFmtId="2" fontId="6" fillId="24" borderId="27" xfId="0" applyNumberFormat="1" applyFont="1" applyFill="1" applyBorder="1" applyAlignment="1">
      <alignment horizontal="center" vertical="center" wrapText="1"/>
    </xf>
    <xf numFmtId="2" fontId="6" fillId="24" borderId="30" xfId="0" applyNumberFormat="1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 wrapText="1"/>
    </xf>
    <xf numFmtId="2" fontId="6" fillId="24" borderId="46" xfId="0" applyNumberFormat="1" applyFont="1" applyFill="1" applyBorder="1" applyAlignment="1">
      <alignment horizontal="center" vertical="center" wrapText="1"/>
    </xf>
    <xf numFmtId="2" fontId="6" fillId="24" borderId="30" xfId="0" applyNumberFormat="1" applyFont="1" applyFill="1" applyBorder="1" applyAlignment="1">
      <alignment horizontal="center" vertical="center" wrapText="1"/>
    </xf>
    <xf numFmtId="2" fontId="6" fillId="24" borderId="49" xfId="0" applyNumberFormat="1" applyFont="1" applyFill="1" applyBorder="1" applyAlignment="1">
      <alignment horizontal="center" vertical="center" wrapText="1"/>
    </xf>
    <xf numFmtId="2" fontId="11" fillId="24" borderId="35" xfId="0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 wrapText="1"/>
    </xf>
    <xf numFmtId="169" fontId="11" fillId="24" borderId="43" xfId="0" applyNumberFormat="1" applyFont="1" applyFill="1" applyBorder="1" applyAlignment="1">
      <alignment horizontal="center" vertical="center"/>
    </xf>
    <xf numFmtId="169" fontId="11" fillId="24" borderId="35" xfId="0" applyNumberFormat="1" applyFont="1" applyFill="1" applyBorder="1" applyAlignment="1">
      <alignment horizontal="center" vertical="center"/>
    </xf>
    <xf numFmtId="169" fontId="6" fillId="24" borderId="20" xfId="0" applyNumberFormat="1" applyFont="1" applyFill="1" applyBorder="1" applyAlignment="1">
      <alignment horizontal="center" vertical="center" wrapText="1"/>
    </xf>
    <xf numFmtId="169" fontId="6" fillId="24" borderId="26" xfId="0" applyNumberFormat="1" applyFont="1" applyFill="1" applyBorder="1" applyAlignment="1">
      <alignment horizontal="center" vertical="center" wrapText="1"/>
    </xf>
    <xf numFmtId="169" fontId="6" fillId="24" borderId="19" xfId="0" applyNumberFormat="1" applyFont="1" applyFill="1" applyBorder="1" applyAlignment="1">
      <alignment horizontal="center" vertical="center" wrapText="1"/>
    </xf>
    <xf numFmtId="176" fontId="11" fillId="24" borderId="26" xfId="0" applyNumberFormat="1" applyFont="1" applyFill="1" applyBorder="1" applyAlignment="1">
      <alignment horizontal="center" vertical="center"/>
    </xf>
    <xf numFmtId="169" fontId="6" fillId="24" borderId="27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left" vertical="center" wrapText="1"/>
    </xf>
    <xf numFmtId="2" fontId="6" fillId="24" borderId="38" xfId="0" applyNumberFormat="1" applyFont="1" applyFill="1" applyBorder="1" applyAlignment="1">
      <alignment horizontal="center" vertical="center"/>
    </xf>
    <xf numFmtId="2" fontId="6" fillId="24" borderId="29" xfId="0" applyNumberFormat="1" applyFont="1" applyFill="1" applyBorder="1" applyAlignment="1">
      <alignment horizontal="center" vertical="center"/>
    </xf>
    <xf numFmtId="2" fontId="6" fillId="24" borderId="39" xfId="0" applyNumberFormat="1" applyFont="1" applyFill="1" applyBorder="1" applyAlignment="1">
      <alignment horizontal="center" vertical="center" wrapText="1"/>
    </xf>
    <xf numFmtId="2" fontId="6" fillId="24" borderId="29" xfId="0" applyNumberFormat="1" applyFont="1" applyFill="1" applyBorder="1" applyAlignment="1">
      <alignment horizontal="center" vertical="center" wrapText="1"/>
    </xf>
    <xf numFmtId="2" fontId="6" fillId="24" borderId="47" xfId="0" applyNumberFormat="1" applyFont="1" applyFill="1" applyBorder="1" applyAlignment="1">
      <alignment horizontal="center" vertical="center" wrapText="1"/>
    </xf>
    <xf numFmtId="176" fontId="6" fillId="24" borderId="31" xfId="0" applyNumberFormat="1" applyFont="1" applyFill="1" applyBorder="1" applyAlignment="1">
      <alignment horizontal="center" vertical="center"/>
    </xf>
    <xf numFmtId="2" fontId="6" fillId="24" borderId="25" xfId="0" applyNumberFormat="1" applyFont="1" applyFill="1" applyBorder="1" applyAlignment="1">
      <alignment horizontal="center" vertical="center"/>
    </xf>
    <xf numFmtId="176" fontId="11" fillId="24" borderId="46" xfId="0" applyNumberFormat="1" applyFont="1" applyFill="1" applyBorder="1" applyAlignment="1">
      <alignment horizontal="center" vertical="center"/>
    </xf>
    <xf numFmtId="2" fontId="11" fillId="24" borderId="30" xfId="0" applyNumberFormat="1" applyFont="1" applyFill="1" applyBorder="1" applyAlignment="1">
      <alignment horizontal="center" vertical="center"/>
    </xf>
    <xf numFmtId="176" fontId="11" fillId="24" borderId="30" xfId="0" applyNumberFormat="1" applyFont="1" applyFill="1" applyBorder="1" applyAlignment="1">
      <alignment horizontal="center" vertical="center"/>
    </xf>
    <xf numFmtId="2" fontId="6" fillId="24" borderId="35" xfId="0" applyNumberFormat="1" applyFont="1" applyFill="1" applyBorder="1" applyAlignment="1">
      <alignment horizontal="center" vertical="center"/>
    </xf>
    <xf numFmtId="2" fontId="6" fillId="24" borderId="43" xfId="0" applyNumberFormat="1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2" fontId="6" fillId="24" borderId="38" xfId="0" applyNumberFormat="1" applyFont="1" applyFill="1" applyBorder="1" applyAlignment="1">
      <alignment horizontal="center" vertical="center" wrapText="1"/>
    </xf>
    <xf numFmtId="2" fontId="6" fillId="24" borderId="50" xfId="0" applyNumberFormat="1" applyFont="1" applyFill="1" applyBorder="1" applyAlignment="1">
      <alignment horizontal="center" vertical="center" wrapText="1"/>
    </xf>
    <xf numFmtId="2" fontId="6" fillId="24" borderId="46" xfId="0" applyNumberFormat="1" applyFont="1" applyFill="1" applyBorder="1" applyAlignment="1">
      <alignment horizontal="center" vertical="center"/>
    </xf>
    <xf numFmtId="2" fontId="6" fillId="24" borderId="35" xfId="0" applyNumberFormat="1" applyFont="1" applyFill="1" applyBorder="1" applyAlignment="1">
      <alignment horizontal="center" vertical="center" wrapText="1"/>
    </xf>
    <xf numFmtId="2" fontId="6" fillId="24" borderId="2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45" xfId="0" applyFont="1" applyFill="1" applyBorder="1" applyAlignment="1">
      <alignment horizontal="center" vertical="center" wrapText="1"/>
    </xf>
    <xf numFmtId="176" fontId="6" fillId="24" borderId="19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left" vertical="center" wrapText="1"/>
    </xf>
    <xf numFmtId="176" fontId="9" fillId="24" borderId="23" xfId="0" applyNumberFormat="1" applyFont="1" applyFill="1" applyBorder="1" applyAlignment="1">
      <alignment horizontal="center" vertical="center" wrapText="1"/>
    </xf>
    <xf numFmtId="169" fontId="9" fillId="24" borderId="36" xfId="0" applyNumberFormat="1" applyFont="1" applyFill="1" applyBorder="1" applyAlignment="1">
      <alignment horizontal="center" vertical="center" wrapText="1"/>
    </xf>
    <xf numFmtId="169" fontId="9" fillId="24" borderId="23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2" fontId="6" fillId="24" borderId="43" xfId="0" applyNumberFormat="1" applyFont="1" applyFill="1" applyBorder="1" applyAlignment="1">
      <alignment horizontal="center" vertical="center" wrapText="1"/>
    </xf>
    <xf numFmtId="169" fontId="6" fillId="24" borderId="29" xfId="0" applyNumberFormat="1" applyFont="1" applyFill="1" applyBorder="1" applyAlignment="1">
      <alignment horizontal="center" vertical="center" wrapText="1"/>
    </xf>
    <xf numFmtId="169" fontId="6" fillId="24" borderId="39" xfId="0" applyNumberFormat="1" applyFont="1" applyFill="1" applyBorder="1" applyAlignment="1">
      <alignment horizontal="center" vertical="center" wrapText="1"/>
    </xf>
    <xf numFmtId="169" fontId="6" fillId="24" borderId="30" xfId="0" applyNumberFormat="1" applyFont="1" applyFill="1" applyBorder="1" applyAlignment="1">
      <alignment horizontal="center" vertical="center" wrapText="1"/>
    </xf>
    <xf numFmtId="169" fontId="6" fillId="24" borderId="46" xfId="0" applyNumberFormat="1" applyFont="1" applyFill="1" applyBorder="1" applyAlignment="1">
      <alignment horizontal="center" vertical="center" wrapText="1"/>
    </xf>
    <xf numFmtId="0" fontId="7" fillId="24" borderId="16" xfId="55" applyFont="1" applyFill="1" applyBorder="1" applyAlignment="1">
      <alignment horizontal="left" vertical="center" wrapText="1"/>
      <protection/>
    </xf>
    <xf numFmtId="2" fontId="6" fillId="24" borderId="28" xfId="0" applyNumberFormat="1" applyFont="1" applyFill="1" applyBorder="1" applyAlignment="1">
      <alignment horizontal="center" vertical="center" wrapText="1"/>
    </xf>
    <xf numFmtId="2" fontId="6" fillId="24" borderId="36" xfId="0" applyNumberFormat="1" applyFont="1" applyFill="1" applyBorder="1" applyAlignment="1">
      <alignment horizontal="center" vertical="center" wrapText="1"/>
    </xf>
    <xf numFmtId="2" fontId="6" fillId="24" borderId="23" xfId="0" applyNumberFormat="1" applyFont="1" applyFill="1" applyBorder="1" applyAlignment="1">
      <alignment horizontal="center" vertical="center" wrapText="1"/>
    </xf>
    <xf numFmtId="2" fontId="6" fillId="24" borderId="37" xfId="0" applyNumberFormat="1" applyFont="1" applyFill="1" applyBorder="1" applyAlignment="1">
      <alignment horizontal="center" vertical="center" wrapText="1"/>
    </xf>
    <xf numFmtId="2" fontId="9" fillId="24" borderId="23" xfId="0" applyNumberFormat="1" applyFont="1" applyFill="1" applyBorder="1" applyAlignment="1">
      <alignment horizontal="center" vertical="center" wrapText="1"/>
    </xf>
    <xf numFmtId="169" fontId="11" fillId="24" borderId="26" xfId="0" applyNumberFormat="1" applyFont="1" applyFill="1" applyBorder="1" applyAlignment="1">
      <alignment horizontal="center" vertical="center" wrapText="1"/>
    </xf>
    <xf numFmtId="169" fontId="11" fillId="24" borderId="19" xfId="0" applyNumberFormat="1" applyFont="1" applyFill="1" applyBorder="1" applyAlignment="1">
      <alignment horizontal="center" vertical="center" wrapText="1"/>
    </xf>
    <xf numFmtId="169" fontId="11" fillId="24" borderId="27" xfId="0" applyNumberFormat="1" applyFont="1" applyFill="1" applyBorder="1" applyAlignment="1">
      <alignment horizontal="center" vertical="center" wrapText="1"/>
    </xf>
    <xf numFmtId="0" fontId="7" fillId="24" borderId="17" xfId="55" applyFont="1" applyFill="1" applyBorder="1" applyAlignment="1">
      <alignment vertical="center" wrapText="1"/>
      <protection/>
    </xf>
    <xf numFmtId="4" fontId="9" fillId="24" borderId="23" xfId="0" applyNumberFormat="1" applyFont="1" applyFill="1" applyBorder="1" applyAlignment="1">
      <alignment horizontal="center" vertical="center" wrapText="1"/>
    </xf>
    <xf numFmtId="2" fontId="9" fillId="24" borderId="51" xfId="0" applyNumberFormat="1" applyFont="1" applyFill="1" applyBorder="1" applyAlignment="1">
      <alignment horizontal="center" vertical="center" wrapText="1"/>
    </xf>
    <xf numFmtId="4" fontId="9" fillId="24" borderId="36" xfId="0" applyNumberFormat="1" applyFont="1" applyFill="1" applyBorder="1" applyAlignment="1">
      <alignment horizontal="center" vertical="center" wrapText="1"/>
    </xf>
    <xf numFmtId="177" fontId="9" fillId="24" borderId="36" xfId="0" applyNumberFormat="1" applyFont="1" applyFill="1" applyBorder="1" applyAlignment="1">
      <alignment vertical="center" wrapText="1"/>
    </xf>
    <xf numFmtId="177" fontId="9" fillId="24" borderId="37" xfId="0" applyNumberFormat="1" applyFont="1" applyFill="1" applyBorder="1" applyAlignment="1">
      <alignment vertical="center" wrapText="1"/>
    </xf>
    <xf numFmtId="0" fontId="6" fillId="24" borderId="15" xfId="54" applyFont="1" applyFill="1" applyBorder="1" applyAlignment="1">
      <alignment horizontal="left" vertical="center" wrapText="1"/>
      <protection/>
    </xf>
    <xf numFmtId="4" fontId="6" fillId="24" borderId="39" xfId="54" applyNumberFormat="1" applyFont="1" applyFill="1" applyBorder="1" applyAlignment="1">
      <alignment horizontal="center" vertical="center"/>
      <protection/>
    </xf>
    <xf numFmtId="2" fontId="6" fillId="24" borderId="29" xfId="54" applyNumberFormat="1" applyFont="1" applyFill="1" applyBorder="1" applyAlignment="1">
      <alignment horizontal="center" vertical="center"/>
      <protection/>
    </xf>
    <xf numFmtId="4" fontId="6" fillId="24" borderId="26" xfId="54" applyNumberFormat="1" applyFont="1" applyFill="1" applyBorder="1" applyAlignment="1">
      <alignment horizontal="center" vertical="center"/>
      <protection/>
    </xf>
    <xf numFmtId="2" fontId="6" fillId="24" borderId="19" xfId="54" applyNumberFormat="1" applyFont="1" applyFill="1" applyBorder="1" applyAlignment="1">
      <alignment horizontal="center" vertical="center"/>
      <protection/>
    </xf>
    <xf numFmtId="0" fontId="6" fillId="24" borderId="13" xfId="55" applyFont="1" applyFill="1" applyBorder="1" applyAlignment="1">
      <alignment vertical="center" wrapText="1"/>
      <protection/>
    </xf>
    <xf numFmtId="4" fontId="6" fillId="24" borderId="46" xfId="54" applyNumberFormat="1" applyFont="1" applyFill="1" applyBorder="1" applyAlignment="1">
      <alignment horizontal="center" vertical="center"/>
      <protection/>
    </xf>
    <xf numFmtId="2" fontId="6" fillId="24" borderId="30" xfId="54" applyNumberFormat="1" applyFont="1" applyFill="1" applyBorder="1" applyAlignment="1">
      <alignment horizontal="center" vertical="center"/>
      <protection/>
    </xf>
    <xf numFmtId="4" fontId="6" fillId="24" borderId="43" xfId="54" applyNumberFormat="1" applyFont="1" applyFill="1" applyBorder="1" applyAlignment="1">
      <alignment horizontal="center" vertical="center"/>
      <protection/>
    </xf>
    <xf numFmtId="2" fontId="6" fillId="24" borderId="35" xfId="54" applyNumberFormat="1" applyFont="1" applyFill="1" applyBorder="1" applyAlignment="1">
      <alignment horizontal="center" vertical="center"/>
      <protection/>
    </xf>
    <xf numFmtId="0" fontId="6" fillId="24" borderId="14" xfId="55" applyFont="1" applyFill="1" applyBorder="1" applyAlignment="1">
      <alignment vertical="center" wrapText="1"/>
      <protection/>
    </xf>
    <xf numFmtId="4" fontId="6" fillId="24" borderId="48" xfId="54" applyNumberFormat="1" applyFont="1" applyFill="1" applyBorder="1" applyAlignment="1">
      <alignment horizontal="center" vertical="center"/>
      <protection/>
    </xf>
    <xf numFmtId="2" fontId="6" fillId="24" borderId="38" xfId="54" applyNumberFormat="1" applyFont="1" applyFill="1" applyBorder="1" applyAlignment="1">
      <alignment horizontal="center" vertical="center"/>
      <protection/>
    </xf>
    <xf numFmtId="2" fontId="6" fillId="24" borderId="48" xfId="54" applyNumberFormat="1" applyFont="1" applyFill="1" applyBorder="1" applyAlignment="1">
      <alignment horizontal="center" vertical="center"/>
      <protection/>
    </xf>
    <xf numFmtId="2" fontId="6" fillId="24" borderId="52" xfId="0" applyNumberFormat="1" applyFont="1" applyFill="1" applyBorder="1" applyAlignment="1">
      <alignment horizontal="center" vertical="center" wrapText="1"/>
    </xf>
    <xf numFmtId="2" fontId="9" fillId="24" borderId="53" xfId="55" applyNumberFormat="1" applyFont="1" applyFill="1" applyBorder="1" applyAlignment="1">
      <alignment horizontal="center" vertical="center" wrapText="1"/>
      <protection/>
    </xf>
    <xf numFmtId="169" fontId="9" fillId="24" borderId="54" xfId="55" applyNumberFormat="1" applyFont="1" applyFill="1" applyBorder="1" applyAlignment="1">
      <alignment horizontal="center" vertical="center" wrapText="1"/>
      <protection/>
    </xf>
    <xf numFmtId="169" fontId="9" fillId="24" borderId="53" xfId="55" applyNumberFormat="1" applyFont="1" applyFill="1" applyBorder="1" applyAlignment="1">
      <alignment horizontal="center" vertical="center" wrapText="1"/>
      <protection/>
    </xf>
    <xf numFmtId="0" fontId="11" fillId="24" borderId="24" xfId="55" applyFont="1" applyFill="1" applyBorder="1" applyAlignment="1">
      <alignment horizontal="left" vertical="center" wrapText="1"/>
      <protection/>
    </xf>
    <xf numFmtId="4" fontId="11" fillId="24" borderId="55" xfId="0" applyNumberFormat="1" applyFont="1" applyFill="1" applyBorder="1" applyAlignment="1">
      <alignment horizontal="center" vertical="center"/>
    </xf>
    <xf numFmtId="2" fontId="11" fillId="24" borderId="56" xfId="0" applyNumberFormat="1" applyFont="1" applyFill="1" applyBorder="1" applyAlignment="1">
      <alignment horizontal="center" vertical="center"/>
    </xf>
    <xf numFmtId="2" fontId="11" fillId="24" borderId="57" xfId="0" applyNumberFormat="1" applyFont="1" applyFill="1" applyBorder="1" applyAlignment="1">
      <alignment horizontal="center" vertical="center"/>
    </xf>
    <xf numFmtId="2" fontId="11" fillId="24" borderId="55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center" wrapText="1"/>
      <protection/>
    </xf>
    <xf numFmtId="4" fontId="6" fillId="24" borderId="26" xfId="0" applyNumberFormat="1" applyFont="1" applyFill="1" applyBorder="1" applyAlignment="1">
      <alignment horizontal="center" vertical="center"/>
    </xf>
    <xf numFmtId="2" fontId="6" fillId="24" borderId="39" xfId="0" applyNumberFormat="1" applyFont="1" applyFill="1" applyBorder="1" applyAlignment="1">
      <alignment horizontal="center" vertical="center"/>
    </xf>
    <xf numFmtId="2" fontId="6" fillId="24" borderId="47" xfId="0" applyNumberFormat="1" applyFont="1" applyFill="1" applyBorder="1" applyAlignment="1">
      <alignment horizontal="center" vertical="center"/>
    </xf>
    <xf numFmtId="0" fontId="6" fillId="24" borderId="11" xfId="55" applyFont="1" applyFill="1" applyBorder="1" applyAlignment="1">
      <alignment horizontal="left" vertical="center" wrapText="1"/>
      <protection/>
    </xf>
    <xf numFmtId="4" fontId="6" fillId="24" borderId="44" xfId="0" applyNumberFormat="1" applyFont="1" applyFill="1" applyBorder="1" applyAlignment="1">
      <alignment horizontal="center" vertical="center"/>
    </xf>
    <xf numFmtId="2" fontId="6" fillId="24" borderId="34" xfId="0" applyNumberFormat="1" applyFont="1" applyFill="1" applyBorder="1" applyAlignment="1">
      <alignment horizontal="center" vertical="center"/>
    </xf>
    <xf numFmtId="2" fontId="6" fillId="24" borderId="28" xfId="0" applyNumberFormat="1" applyFont="1" applyFill="1" applyBorder="1" applyAlignment="1">
      <alignment horizontal="center" vertical="center"/>
    </xf>
    <xf numFmtId="2" fontId="6" fillId="24" borderId="44" xfId="0" applyNumberFormat="1" applyFont="1" applyFill="1" applyBorder="1" applyAlignment="1">
      <alignment horizontal="center" vertical="center"/>
    </xf>
    <xf numFmtId="2" fontId="6" fillId="24" borderId="56" xfId="0" applyNumberFormat="1" applyFont="1" applyFill="1" applyBorder="1" applyAlignment="1">
      <alignment horizontal="center" vertical="center"/>
    </xf>
    <xf numFmtId="2" fontId="6" fillId="24" borderId="57" xfId="0" applyNumberFormat="1" applyFont="1" applyFill="1" applyBorder="1" applyAlignment="1">
      <alignment horizontal="center" vertical="center"/>
    </xf>
    <xf numFmtId="2" fontId="6" fillId="24" borderId="55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center" wrapText="1"/>
      <protection/>
    </xf>
    <xf numFmtId="4" fontId="11" fillId="24" borderId="26" xfId="0" applyNumberFormat="1" applyFont="1" applyFill="1" applyBorder="1" applyAlignment="1">
      <alignment horizontal="center" vertical="center"/>
    </xf>
    <xf numFmtId="2" fontId="11" fillId="24" borderId="26" xfId="0" applyNumberFormat="1" applyFont="1" applyFill="1" applyBorder="1" applyAlignment="1">
      <alignment horizontal="center" vertical="center"/>
    </xf>
    <xf numFmtId="0" fontId="6" fillId="24" borderId="14" xfId="55" applyFont="1" applyFill="1" applyBorder="1" applyAlignment="1">
      <alignment horizontal="left" vertical="center" wrapText="1"/>
      <protection/>
    </xf>
    <xf numFmtId="4" fontId="6" fillId="24" borderId="48" xfId="0" applyNumberFormat="1" applyFont="1" applyFill="1" applyBorder="1" applyAlignment="1">
      <alignment horizontal="center" vertical="center"/>
    </xf>
    <xf numFmtId="2" fontId="6" fillId="24" borderId="50" xfId="0" applyNumberFormat="1" applyFont="1" applyFill="1" applyBorder="1" applyAlignment="1">
      <alignment horizontal="center" vertical="center"/>
    </xf>
    <xf numFmtId="2" fontId="6" fillId="24" borderId="48" xfId="0" applyNumberFormat="1" applyFont="1" applyFill="1" applyBorder="1" applyAlignment="1">
      <alignment horizontal="center" vertical="center"/>
    </xf>
    <xf numFmtId="169" fontId="6" fillId="24" borderId="27" xfId="0" applyNumberFormat="1" applyFont="1" applyFill="1" applyBorder="1" applyAlignment="1">
      <alignment horizontal="center" vertical="center"/>
    </xf>
    <xf numFmtId="2" fontId="6" fillId="24" borderId="49" xfId="0" applyNumberFormat="1" applyFont="1" applyFill="1" applyBorder="1" applyAlignment="1">
      <alignment horizontal="center" vertical="center"/>
    </xf>
    <xf numFmtId="169" fontId="11" fillId="24" borderId="26" xfId="0" applyNumberFormat="1" applyFont="1" applyFill="1" applyBorder="1" applyAlignment="1">
      <alignment horizontal="center" vertical="center"/>
    </xf>
    <xf numFmtId="169" fontId="11" fillId="24" borderId="19" xfId="0" applyNumberFormat="1" applyFont="1" applyFill="1" applyBorder="1" applyAlignment="1">
      <alignment horizontal="center" vertical="center"/>
    </xf>
    <xf numFmtId="2" fontId="6" fillId="24" borderId="35" xfId="54" applyNumberFormat="1" applyFont="1" applyFill="1" applyBorder="1" applyAlignment="1">
      <alignment horizontal="center" vertical="center" wrapText="1"/>
      <protection/>
    </xf>
    <xf numFmtId="2" fontId="6" fillId="24" borderId="20" xfId="54" applyNumberFormat="1" applyFont="1" applyFill="1" applyBorder="1" applyAlignment="1">
      <alignment horizontal="center" vertical="center" wrapText="1"/>
      <protection/>
    </xf>
    <xf numFmtId="2" fontId="6" fillId="24" borderId="20" xfId="0" applyNumberFormat="1" applyFont="1" applyFill="1" applyBorder="1" applyAlignment="1">
      <alignment horizontal="center" vertical="center"/>
    </xf>
    <xf numFmtId="169" fontId="6" fillId="24" borderId="43" xfId="0" applyNumberFormat="1" applyFont="1" applyFill="1" applyBorder="1" applyAlignment="1">
      <alignment horizontal="center" vertical="center"/>
    </xf>
    <xf numFmtId="169" fontId="6" fillId="24" borderId="35" xfId="0" applyNumberFormat="1" applyFont="1" applyFill="1" applyBorder="1" applyAlignment="1">
      <alignment horizontal="center" vertical="center"/>
    </xf>
    <xf numFmtId="4" fontId="11" fillId="24" borderId="26" xfId="54" applyNumberFormat="1" applyFont="1" applyFill="1" applyBorder="1" applyAlignment="1">
      <alignment horizontal="center" vertical="center" wrapText="1"/>
      <protection/>
    </xf>
    <xf numFmtId="2" fontId="11" fillId="24" borderId="19" xfId="54" applyNumberFormat="1" applyFont="1" applyFill="1" applyBorder="1" applyAlignment="1">
      <alignment horizontal="center" vertical="center" wrapText="1"/>
      <protection/>
    </xf>
    <xf numFmtId="2" fontId="11" fillId="24" borderId="26" xfId="54" applyNumberFormat="1" applyFont="1" applyFill="1" applyBorder="1" applyAlignment="1">
      <alignment horizontal="center" vertical="center" wrapText="1"/>
      <protection/>
    </xf>
    <xf numFmtId="4" fontId="6" fillId="24" borderId="26" xfId="54" applyNumberFormat="1" applyFont="1" applyFill="1" applyBorder="1" applyAlignment="1">
      <alignment horizontal="center" vertical="center" wrapText="1"/>
      <protection/>
    </xf>
    <xf numFmtId="2" fontId="6" fillId="24" borderId="27" xfId="54" applyNumberFormat="1" applyFont="1" applyFill="1" applyBorder="1" applyAlignment="1">
      <alignment horizontal="center" vertical="center" wrapText="1"/>
      <protection/>
    </xf>
    <xf numFmtId="2" fontId="11" fillId="24" borderId="25" xfId="54" applyNumberFormat="1" applyFont="1" applyFill="1" applyBorder="1" applyAlignment="1">
      <alignment horizontal="center" vertical="center" wrapText="1"/>
      <protection/>
    </xf>
    <xf numFmtId="2" fontId="6" fillId="24" borderId="45" xfId="54" applyNumberFormat="1" applyFont="1" applyFill="1" applyBorder="1" applyAlignment="1">
      <alignment horizontal="center" vertical="center" wrapText="1"/>
      <protection/>
    </xf>
    <xf numFmtId="169" fontId="11" fillId="24" borderId="31" xfId="54" applyNumberFormat="1" applyFont="1" applyFill="1" applyBorder="1" applyAlignment="1">
      <alignment horizontal="center" vertical="center" wrapText="1"/>
      <protection/>
    </xf>
    <xf numFmtId="169" fontId="11" fillId="24" borderId="25" xfId="54" applyNumberFormat="1" applyFont="1" applyFill="1" applyBorder="1" applyAlignment="1">
      <alignment horizontal="center" vertical="center" wrapText="1"/>
      <protection/>
    </xf>
    <xf numFmtId="169" fontId="6" fillId="24" borderId="45" xfId="0" applyNumberFormat="1" applyFont="1" applyFill="1" applyBorder="1" applyAlignment="1">
      <alignment horizontal="center" vertical="center"/>
    </xf>
    <xf numFmtId="2" fontId="6" fillId="24" borderId="45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 wrapText="1"/>
    </xf>
    <xf numFmtId="2" fontId="6" fillId="24" borderId="38" xfId="54" applyNumberFormat="1" applyFont="1" applyFill="1" applyBorder="1" applyAlignment="1">
      <alignment horizontal="center" vertical="center" wrapText="1"/>
      <protection/>
    </xf>
    <xf numFmtId="2" fontId="6" fillId="24" borderId="50" xfId="54" applyNumberFormat="1" applyFont="1" applyFill="1" applyBorder="1" applyAlignment="1">
      <alignment horizontal="center" vertical="center" wrapText="1"/>
      <protection/>
    </xf>
    <xf numFmtId="169" fontId="6" fillId="24" borderId="38" xfId="0" applyNumberFormat="1" applyFont="1" applyFill="1" applyBorder="1" applyAlignment="1">
      <alignment horizontal="center" vertical="center"/>
    </xf>
    <xf numFmtId="169" fontId="6" fillId="24" borderId="58" xfId="0" applyNumberFormat="1" applyFont="1" applyFill="1" applyBorder="1" applyAlignment="1">
      <alignment horizontal="center" vertical="center"/>
    </xf>
    <xf numFmtId="2" fontId="9" fillId="24" borderId="36" xfId="54" applyNumberFormat="1" applyFont="1" applyFill="1" applyBorder="1" applyAlignment="1">
      <alignment horizontal="center" vertical="center" wrapText="1"/>
      <protection/>
    </xf>
    <xf numFmtId="2" fontId="9" fillId="24" borderId="51" xfId="54" applyNumberFormat="1" applyFont="1" applyFill="1" applyBorder="1" applyAlignment="1">
      <alignment horizontal="center" vertical="center" wrapText="1"/>
      <protection/>
    </xf>
    <xf numFmtId="2" fontId="9" fillId="24" borderId="28" xfId="54" applyNumberFormat="1" applyFont="1" applyFill="1" applyBorder="1" applyAlignment="1">
      <alignment horizontal="center" vertical="center" wrapText="1"/>
      <protection/>
    </xf>
    <xf numFmtId="0" fontId="12" fillId="24" borderId="13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11" fillId="24" borderId="13" xfId="54" applyFont="1" applyFill="1" applyBorder="1" applyAlignment="1">
      <alignment horizontal="left" vertical="center" wrapText="1"/>
      <protection/>
    </xf>
    <xf numFmtId="2" fontId="6" fillId="24" borderId="47" xfId="54" applyNumberFormat="1" applyFont="1" applyFill="1" applyBorder="1" applyAlignment="1">
      <alignment horizontal="center" vertical="center" wrapText="1"/>
      <protection/>
    </xf>
    <xf numFmtId="2" fontId="6" fillId="24" borderId="39" xfId="54" applyNumberFormat="1" applyFont="1" applyFill="1" applyBorder="1" applyAlignment="1">
      <alignment horizontal="center" vertical="center" wrapText="1"/>
      <protection/>
    </xf>
    <xf numFmtId="2" fontId="6" fillId="24" borderId="29" xfId="54" applyNumberFormat="1" applyFont="1" applyFill="1" applyBorder="1" applyAlignment="1">
      <alignment horizontal="center" vertical="center" wrapText="1"/>
      <protection/>
    </xf>
    <xf numFmtId="2" fontId="6" fillId="24" borderId="59" xfId="54" applyNumberFormat="1" applyFont="1" applyFill="1" applyBorder="1" applyAlignment="1">
      <alignment horizontal="center" vertical="center" wrapText="1"/>
      <protection/>
    </xf>
    <xf numFmtId="2" fontId="9" fillId="24" borderId="29" xfId="54" applyNumberFormat="1" applyFont="1" applyFill="1" applyBorder="1" applyAlignment="1">
      <alignment horizontal="center" vertical="center" wrapText="1"/>
      <protection/>
    </xf>
    <xf numFmtId="2" fontId="11" fillId="24" borderId="27" xfId="0" applyNumberFormat="1" applyFont="1" applyFill="1" applyBorder="1" applyAlignment="1">
      <alignment horizontal="center" vertical="center"/>
    </xf>
    <xf numFmtId="49" fontId="6" fillId="24" borderId="12" xfId="54" applyNumberFormat="1" applyFont="1" applyFill="1" applyBorder="1" applyAlignment="1">
      <alignment horizontal="left" vertical="center" wrapText="1"/>
      <protection/>
    </xf>
    <xf numFmtId="2" fontId="9" fillId="24" borderId="50" xfId="54" applyNumberFormat="1" applyFont="1" applyFill="1" applyBorder="1" applyAlignment="1">
      <alignment horizontal="center" vertical="center" wrapText="1"/>
      <protection/>
    </xf>
    <xf numFmtId="2" fontId="9" fillId="24" borderId="27" xfId="54" applyNumberFormat="1" applyFont="1" applyFill="1" applyBorder="1" applyAlignment="1">
      <alignment horizontal="center" vertical="center" wrapText="1"/>
      <protection/>
    </xf>
    <xf numFmtId="49" fontId="6" fillId="24" borderId="10" xfId="54" applyNumberFormat="1" applyFont="1" applyFill="1" applyBorder="1" applyAlignment="1">
      <alignment horizontal="left" vertical="center" wrapText="1"/>
      <protection/>
    </xf>
    <xf numFmtId="49" fontId="6" fillId="24" borderId="12" xfId="54" applyNumberFormat="1" applyFont="1" applyFill="1" applyBorder="1" applyAlignment="1">
      <alignment horizontal="left" vertical="center" wrapText="1"/>
      <protection/>
    </xf>
    <xf numFmtId="2" fontId="6" fillId="24" borderId="31" xfId="0" applyNumberFormat="1" applyFont="1" applyFill="1" applyBorder="1" applyAlignment="1">
      <alignment horizontal="center" vertical="center"/>
    </xf>
    <xf numFmtId="2" fontId="9" fillId="24" borderId="45" xfId="54" applyNumberFormat="1" applyFont="1" applyFill="1" applyBorder="1" applyAlignment="1">
      <alignment horizontal="center" vertical="center" wrapText="1"/>
      <protection/>
    </xf>
    <xf numFmtId="0" fontId="12" fillId="24" borderId="10" xfId="54" applyFont="1" applyFill="1" applyBorder="1" applyAlignment="1">
      <alignment horizontal="left" vertical="center" wrapText="1"/>
      <protection/>
    </xf>
    <xf numFmtId="169" fontId="6" fillId="24" borderId="27" xfId="0" applyNumberFormat="1" applyFont="1" applyFill="1" applyBorder="1" applyAlignment="1">
      <alignment/>
    </xf>
    <xf numFmtId="169" fontId="6" fillId="24" borderId="19" xfId="0" applyNumberFormat="1" applyFont="1" applyFill="1" applyBorder="1" applyAlignment="1">
      <alignment/>
    </xf>
    <xf numFmtId="0" fontId="6" fillId="24" borderId="14" xfId="54" applyFont="1" applyFill="1" applyBorder="1" applyAlignment="1">
      <alignment horizontal="left" vertical="center" wrapText="1"/>
      <protection/>
    </xf>
    <xf numFmtId="169" fontId="6" fillId="24" borderId="50" xfId="0" applyNumberFormat="1" applyFont="1" applyFill="1" applyBorder="1" applyAlignment="1">
      <alignment/>
    </xf>
    <xf numFmtId="169" fontId="6" fillId="24" borderId="50" xfId="0" applyNumberFormat="1" applyFont="1" applyFill="1" applyBorder="1" applyAlignment="1">
      <alignment horizontal="center" vertical="center"/>
    </xf>
    <xf numFmtId="169" fontId="6" fillId="24" borderId="45" xfId="0" applyNumberFormat="1" applyFont="1" applyFill="1" applyBorder="1" applyAlignment="1">
      <alignment/>
    </xf>
    <xf numFmtId="0" fontId="7" fillId="24" borderId="16" xfId="54" applyFont="1" applyFill="1" applyBorder="1" applyAlignment="1">
      <alignment vertical="center" wrapText="1"/>
      <protection/>
    </xf>
    <xf numFmtId="2" fontId="9" fillId="24" borderId="44" xfId="55" applyNumberFormat="1" applyFont="1" applyFill="1" applyBorder="1" applyAlignment="1">
      <alignment horizontal="center" vertical="center" wrapText="1"/>
      <protection/>
    </xf>
    <xf numFmtId="2" fontId="12" fillId="24" borderId="34" xfId="55" applyNumberFormat="1" applyFont="1" applyFill="1" applyBorder="1" applyAlignment="1">
      <alignment horizontal="center" vertical="center" wrapText="1"/>
      <protection/>
    </xf>
    <xf numFmtId="2" fontId="12" fillId="24" borderId="60" xfId="55" applyNumberFormat="1" applyFont="1" applyFill="1" applyBorder="1" applyAlignment="1">
      <alignment horizontal="center" vertical="center" wrapText="1"/>
      <protection/>
    </xf>
    <xf numFmtId="2" fontId="9" fillId="24" borderId="34" xfId="55" applyNumberFormat="1" applyFont="1" applyFill="1" applyBorder="1" applyAlignment="1">
      <alignment horizontal="center" vertical="center" wrapText="1"/>
      <protection/>
    </xf>
    <xf numFmtId="2" fontId="6" fillId="24" borderId="28" xfId="54" applyNumberFormat="1" applyFont="1" applyFill="1" applyBorder="1" applyAlignment="1">
      <alignment horizontal="center" vertical="center" wrapText="1"/>
      <protection/>
    </xf>
    <xf numFmtId="0" fontId="7" fillId="24" borderId="17" xfId="54" applyFont="1" applyFill="1" applyBorder="1" applyAlignment="1">
      <alignment horizontal="left" vertical="center" wrapText="1"/>
      <protection/>
    </xf>
    <xf numFmtId="4" fontId="9" fillId="24" borderId="36" xfId="54" applyNumberFormat="1" applyFont="1" applyFill="1" applyBorder="1" applyAlignment="1">
      <alignment horizontal="center" vertical="center"/>
      <protection/>
    </xf>
    <xf numFmtId="4" fontId="6" fillId="24" borderId="37" xfId="54" applyNumberFormat="1" applyFont="1" applyFill="1" applyBorder="1" applyAlignment="1">
      <alignment horizontal="center" vertical="center"/>
      <protection/>
    </xf>
    <xf numFmtId="4" fontId="9" fillId="24" borderId="34" xfId="54" applyNumberFormat="1" applyFont="1" applyFill="1" applyBorder="1" applyAlignment="1">
      <alignment horizontal="center" vertical="center"/>
      <protection/>
    </xf>
    <xf numFmtId="176" fontId="11" fillId="24" borderId="59" xfId="54" applyNumberFormat="1" applyFont="1" applyFill="1" applyBorder="1" applyAlignment="1">
      <alignment horizontal="center" vertical="center" wrapText="1"/>
      <protection/>
    </xf>
    <xf numFmtId="2" fontId="11" fillId="24" borderId="29" xfId="54" applyNumberFormat="1" applyFont="1" applyFill="1" applyBorder="1" applyAlignment="1">
      <alignment horizontal="center" vertical="center" wrapText="1"/>
      <protection/>
    </xf>
    <xf numFmtId="0" fontId="6" fillId="24" borderId="19" xfId="54" applyFont="1" applyFill="1" applyBorder="1" applyAlignment="1">
      <alignment horizontal="center" vertical="center" wrapText="1"/>
      <protection/>
    </xf>
    <xf numFmtId="0" fontId="6" fillId="24" borderId="25" xfId="54" applyFont="1" applyFill="1" applyBorder="1" applyAlignment="1">
      <alignment horizontal="center" vertical="center" wrapText="1"/>
      <protection/>
    </xf>
    <xf numFmtId="2" fontId="11" fillId="24" borderId="40" xfId="54" applyNumberFormat="1" applyFont="1" applyFill="1" applyBorder="1" applyAlignment="1">
      <alignment horizontal="center" vertical="center" wrapText="1"/>
      <protection/>
    </xf>
    <xf numFmtId="169" fontId="11" fillId="24" borderId="29" xfId="54" applyNumberFormat="1" applyFont="1" applyFill="1" applyBorder="1" applyAlignment="1">
      <alignment horizontal="center" vertical="center" wrapText="1"/>
      <protection/>
    </xf>
    <xf numFmtId="169" fontId="11" fillId="24" borderId="40" xfId="54" applyNumberFormat="1" applyFont="1" applyFill="1" applyBorder="1" applyAlignment="1">
      <alignment horizontal="center" vertical="center" wrapText="1"/>
      <protection/>
    </xf>
    <xf numFmtId="169" fontId="6" fillId="24" borderId="29" xfId="0" applyNumberFormat="1" applyFont="1" applyFill="1" applyBorder="1" applyAlignment="1">
      <alignment horizontal="center" vertical="center"/>
    </xf>
    <xf numFmtId="2" fontId="6" fillId="24" borderId="49" xfId="54" applyNumberFormat="1" applyFont="1" applyFill="1" applyBorder="1" applyAlignment="1">
      <alignment horizontal="center" vertical="center" wrapText="1"/>
      <protection/>
    </xf>
    <xf numFmtId="169" fontId="6" fillId="24" borderId="46" xfId="0" applyNumberFormat="1" applyFont="1" applyFill="1" applyBorder="1" applyAlignment="1">
      <alignment horizontal="center" vertical="center"/>
    </xf>
    <xf numFmtId="169" fontId="6" fillId="24" borderId="30" xfId="0" applyNumberFormat="1" applyFont="1" applyFill="1" applyBorder="1" applyAlignment="1">
      <alignment horizontal="center" vertical="center"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11" fillId="24" borderId="43" xfId="54" applyNumberFormat="1" applyFont="1" applyFill="1" applyBorder="1" applyAlignment="1">
      <alignment horizontal="center" vertical="center" wrapText="1"/>
      <protection/>
    </xf>
    <xf numFmtId="2" fontId="11" fillId="24" borderId="35" xfId="54" applyNumberFormat="1" applyFont="1" applyFill="1" applyBorder="1" applyAlignment="1">
      <alignment horizontal="center" vertical="center" wrapText="1"/>
      <protection/>
    </xf>
    <xf numFmtId="2" fontId="11" fillId="24" borderId="43" xfId="54" applyNumberFormat="1" applyFont="1" applyFill="1" applyBorder="1" applyAlignment="1">
      <alignment horizontal="center" vertical="center" wrapText="1"/>
      <protection/>
    </xf>
    <xf numFmtId="2" fontId="12" fillId="24" borderId="20" xfId="54" applyNumberFormat="1" applyFont="1" applyFill="1" applyBorder="1" applyAlignment="1">
      <alignment horizontal="center" vertical="center" wrapText="1"/>
      <protection/>
    </xf>
    <xf numFmtId="2" fontId="6" fillId="24" borderId="26" xfId="54" applyNumberFormat="1" applyFont="1" applyFill="1" applyBorder="1" applyAlignment="1">
      <alignment horizontal="center" vertical="center" wrapText="1"/>
      <protection/>
    </xf>
    <xf numFmtId="176" fontId="11" fillId="24" borderId="26" xfId="54" applyNumberFormat="1" applyFont="1" applyFill="1" applyBorder="1" applyAlignment="1">
      <alignment horizontal="center" vertical="center" wrapText="1"/>
      <protection/>
    </xf>
    <xf numFmtId="2" fontId="11" fillId="24" borderId="33" xfId="54" applyNumberFormat="1" applyFont="1" applyFill="1" applyBorder="1" applyAlignment="1">
      <alignment horizontal="center" vertical="center" wrapText="1"/>
      <protection/>
    </xf>
    <xf numFmtId="176" fontId="11" fillId="24" borderId="19" xfId="54" applyNumberFormat="1" applyFont="1" applyFill="1" applyBorder="1" applyAlignment="1">
      <alignment horizontal="center" vertical="center" wrapText="1"/>
      <protection/>
    </xf>
    <xf numFmtId="169" fontId="9" fillId="24" borderId="36" xfId="54" applyNumberFormat="1" applyFont="1" applyFill="1" applyBorder="1" applyAlignment="1">
      <alignment horizontal="center" vertical="center" wrapText="1"/>
      <protection/>
    </xf>
    <xf numFmtId="2" fontId="6" fillId="24" borderId="37" xfId="54" applyNumberFormat="1" applyFont="1" applyFill="1" applyBorder="1" applyAlignment="1">
      <alignment horizontal="center" vertical="center" wrapText="1"/>
      <protection/>
    </xf>
    <xf numFmtId="169" fontId="9" fillId="24" borderId="23" xfId="54" applyNumberFormat="1" applyFont="1" applyFill="1" applyBorder="1" applyAlignment="1">
      <alignment horizontal="center" vertical="center" wrapText="1"/>
      <protection/>
    </xf>
    <xf numFmtId="169" fontId="11" fillId="24" borderId="47" xfId="54" applyNumberFormat="1" applyFont="1" applyFill="1" applyBorder="1" applyAlignment="1">
      <alignment horizontal="center" vertical="center" wrapText="1"/>
      <protection/>
    </xf>
    <xf numFmtId="169" fontId="11" fillId="24" borderId="57" xfId="54" applyNumberFormat="1" applyFont="1" applyFill="1" applyBorder="1" applyAlignment="1">
      <alignment horizontal="center" vertical="center" wrapText="1"/>
      <protection/>
    </xf>
    <xf numFmtId="169" fontId="11" fillId="24" borderId="27" xfId="54" applyNumberFormat="1" applyFont="1" applyFill="1" applyBorder="1" applyAlignment="1">
      <alignment horizontal="center" vertical="center" wrapText="1"/>
      <protection/>
    </xf>
    <xf numFmtId="169" fontId="6" fillId="24" borderId="27" xfId="54" applyNumberFormat="1" applyFont="1" applyFill="1" applyBorder="1" applyAlignment="1">
      <alignment horizontal="center" vertical="center" wrapText="1"/>
      <protection/>
    </xf>
    <xf numFmtId="169" fontId="6" fillId="24" borderId="45" xfId="54" applyNumberFormat="1" applyFont="1" applyFill="1" applyBorder="1" applyAlignment="1">
      <alignment horizontal="center" vertical="center" wrapText="1"/>
      <protection/>
    </xf>
    <xf numFmtId="169" fontId="11" fillId="24" borderId="33" xfId="54" applyNumberFormat="1" applyFont="1" applyFill="1" applyBorder="1" applyAlignment="1">
      <alignment horizontal="center" vertical="center" wrapText="1"/>
      <protection/>
    </xf>
    <xf numFmtId="169" fontId="6" fillId="24" borderId="29" xfId="54" applyNumberFormat="1" applyFont="1" applyFill="1" applyBorder="1" applyAlignment="1">
      <alignment horizontal="center" vertical="center" wrapText="1"/>
      <protection/>
    </xf>
    <xf numFmtId="169" fontId="6" fillId="24" borderId="47" xfId="54" applyNumberFormat="1" applyFont="1" applyFill="1" applyBorder="1" applyAlignment="1">
      <alignment horizontal="center" vertical="center" wrapText="1"/>
      <protection/>
    </xf>
    <xf numFmtId="2" fontId="11" fillId="24" borderId="31" xfId="54" applyNumberFormat="1" applyFont="1" applyFill="1" applyBorder="1" applyAlignment="1">
      <alignment horizontal="center" vertical="center" wrapText="1"/>
      <protection/>
    </xf>
    <xf numFmtId="176" fontId="6" fillId="24" borderId="39" xfId="0" applyNumberFormat="1" applyFont="1" applyFill="1" applyBorder="1" applyAlignment="1">
      <alignment horizontal="center" vertical="center"/>
    </xf>
    <xf numFmtId="169" fontId="6" fillId="24" borderId="47" xfId="0" applyNumberFormat="1" applyFont="1" applyFill="1" applyBorder="1" applyAlignment="1">
      <alignment horizontal="center" vertical="center"/>
    </xf>
    <xf numFmtId="176" fontId="11" fillId="24" borderId="48" xfId="0" applyNumberFormat="1" applyFont="1" applyFill="1" applyBorder="1" applyAlignment="1">
      <alignment horizontal="center" vertical="center"/>
    </xf>
    <xf numFmtId="169" fontId="11" fillId="24" borderId="38" xfId="0" applyNumberFormat="1" applyFont="1" applyFill="1" applyBorder="1" applyAlignment="1">
      <alignment horizontal="center" vertical="center"/>
    </xf>
    <xf numFmtId="169" fontId="11" fillId="24" borderId="48" xfId="0" applyNumberFormat="1" applyFont="1" applyFill="1" applyBorder="1" applyAlignment="1">
      <alignment horizontal="center" vertical="center"/>
    </xf>
    <xf numFmtId="0" fontId="7" fillId="24" borderId="51" xfId="55" applyFont="1" applyFill="1" applyBorder="1" applyAlignment="1">
      <alignment vertical="center" wrapText="1"/>
      <protection/>
    </xf>
    <xf numFmtId="2" fontId="6" fillId="24" borderId="36" xfId="0" applyNumberFormat="1" applyFont="1" applyFill="1" applyBorder="1" applyAlignment="1">
      <alignment horizontal="center" vertical="center"/>
    </xf>
    <xf numFmtId="2" fontId="6" fillId="24" borderId="51" xfId="0" applyNumberFormat="1" applyFont="1" applyFill="1" applyBorder="1" applyAlignment="1">
      <alignment horizontal="center" vertical="center"/>
    </xf>
    <xf numFmtId="2" fontId="9" fillId="24" borderId="36" xfId="0" applyNumberFormat="1" applyFont="1" applyFill="1" applyBorder="1" applyAlignment="1">
      <alignment horizontal="center" vertical="center"/>
    </xf>
    <xf numFmtId="2" fontId="6" fillId="24" borderId="37" xfId="0" applyNumberFormat="1" applyFont="1" applyFill="1" applyBorder="1" applyAlignment="1">
      <alignment horizontal="center" vertical="center"/>
    </xf>
    <xf numFmtId="2" fontId="9" fillId="24" borderId="23" xfId="0" applyNumberFormat="1" applyFont="1" applyFill="1" applyBorder="1" applyAlignment="1">
      <alignment horizontal="center" vertical="center"/>
    </xf>
    <xf numFmtId="2" fontId="6" fillId="24" borderId="61" xfId="0" applyNumberFormat="1" applyFont="1" applyFill="1" applyBorder="1" applyAlignment="1">
      <alignment horizontal="center" vertical="center"/>
    </xf>
    <xf numFmtId="2" fontId="6" fillId="24" borderId="23" xfId="0" applyNumberFormat="1" applyFont="1" applyFill="1" applyBorder="1" applyAlignment="1">
      <alignment horizontal="center" vertical="center"/>
    </xf>
    <xf numFmtId="176" fontId="9" fillId="24" borderId="61" xfId="0" applyNumberFormat="1" applyFont="1" applyFill="1" applyBorder="1" applyAlignment="1">
      <alignment horizontal="center" vertical="center"/>
    </xf>
    <xf numFmtId="169" fontId="9" fillId="24" borderId="61" xfId="0" applyNumberFormat="1" applyFont="1" applyFill="1" applyBorder="1" applyAlignment="1">
      <alignment horizontal="center" vertical="center"/>
    </xf>
    <xf numFmtId="169" fontId="9" fillId="24" borderId="36" xfId="0" applyNumberFormat="1" applyFont="1" applyFill="1" applyBorder="1" applyAlignment="1">
      <alignment horizontal="center" vertical="center"/>
    </xf>
    <xf numFmtId="169" fontId="9" fillId="24" borderId="37" xfId="0" applyNumberFormat="1" applyFont="1" applyFill="1" applyBorder="1" applyAlignment="1">
      <alignment horizontal="center" vertical="center"/>
    </xf>
    <xf numFmtId="2" fontId="11" fillId="24" borderId="20" xfId="0" applyNumberFormat="1" applyFont="1" applyFill="1" applyBorder="1" applyAlignment="1">
      <alignment horizontal="center" vertical="center"/>
    </xf>
    <xf numFmtId="2" fontId="6" fillId="24" borderId="33" xfId="0" applyNumberFormat="1" applyFont="1" applyFill="1" applyBorder="1" applyAlignment="1">
      <alignment horizontal="center" vertical="center"/>
    </xf>
    <xf numFmtId="0" fontId="7" fillId="24" borderId="21" xfId="55" applyFont="1" applyFill="1" applyBorder="1" applyAlignment="1">
      <alignment vertical="center" wrapText="1"/>
      <protection/>
    </xf>
    <xf numFmtId="169" fontId="9" fillId="24" borderId="23" xfId="0" applyNumberFormat="1" applyFont="1" applyFill="1" applyBorder="1" applyAlignment="1">
      <alignment horizontal="center" vertical="center"/>
    </xf>
    <xf numFmtId="169" fontId="11" fillId="24" borderId="20" xfId="0" applyNumberFormat="1" applyFont="1" applyFill="1" applyBorder="1" applyAlignment="1">
      <alignment horizontal="center" vertical="center"/>
    </xf>
    <xf numFmtId="2" fontId="9" fillId="24" borderId="51" xfId="0" applyNumberFormat="1" applyFont="1" applyFill="1" applyBorder="1" applyAlignment="1">
      <alignment horizontal="center" vertical="center"/>
    </xf>
    <xf numFmtId="2" fontId="9" fillId="24" borderId="20" xfId="0" applyNumberFormat="1" applyFont="1" applyFill="1" applyBorder="1" applyAlignment="1">
      <alignment horizontal="center" vertical="center"/>
    </xf>
    <xf numFmtId="2" fontId="11" fillId="24" borderId="43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2" fontId="11" fillId="24" borderId="33" xfId="0" applyNumberFormat="1" applyFont="1" applyFill="1" applyBorder="1" applyAlignment="1">
      <alignment horizontal="center" vertical="center"/>
    </xf>
    <xf numFmtId="176" fontId="6" fillId="24" borderId="55" xfId="0" applyNumberFormat="1" applyFont="1" applyFill="1" applyBorder="1" applyAlignment="1">
      <alignment horizontal="center" vertical="center"/>
    </xf>
    <xf numFmtId="176" fontId="6" fillId="24" borderId="62" xfId="0" applyNumberFormat="1" applyFont="1" applyFill="1" applyBorder="1" applyAlignment="1">
      <alignment horizontal="center" vertical="center"/>
    </xf>
    <xf numFmtId="169" fontId="6" fillId="24" borderId="20" xfId="0" applyNumberFormat="1" applyFont="1" applyFill="1" applyBorder="1" applyAlignment="1">
      <alignment horizontal="center" vertical="center"/>
    </xf>
    <xf numFmtId="169" fontId="6" fillId="24" borderId="39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69" fontId="6" fillId="24" borderId="49" xfId="0" applyNumberFormat="1" applyFont="1" applyFill="1" applyBorder="1" applyAlignment="1">
      <alignment horizontal="center" vertical="center"/>
    </xf>
    <xf numFmtId="2" fontId="6" fillId="24" borderId="32" xfId="0" applyNumberFormat="1" applyFont="1" applyFill="1" applyBorder="1" applyAlignment="1">
      <alignment horizontal="center" vertical="center"/>
    </xf>
    <xf numFmtId="2" fontId="6" fillId="24" borderId="21" xfId="0" applyNumberFormat="1" applyFont="1" applyFill="1" applyBorder="1" applyAlignment="1">
      <alignment horizontal="center" vertical="center"/>
    </xf>
    <xf numFmtId="176" fontId="11" fillId="24" borderId="19" xfId="0" applyNumberFormat="1" applyFont="1" applyFill="1" applyBorder="1" applyAlignment="1">
      <alignment horizontal="center" vertical="center"/>
    </xf>
    <xf numFmtId="2" fontId="11" fillId="24" borderId="40" xfId="0" applyNumberFormat="1" applyFont="1" applyFill="1" applyBorder="1" applyAlignment="1">
      <alignment horizontal="center" vertical="center"/>
    </xf>
    <xf numFmtId="2" fontId="6" fillId="24" borderId="40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/>
    </xf>
    <xf numFmtId="2" fontId="9" fillId="24" borderId="61" xfId="0" applyNumberFormat="1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justify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24" borderId="68" xfId="0" applyFont="1" applyFill="1" applyBorder="1" applyAlignment="1">
      <alignment horizontal="left" vertical="center" wrapText="1"/>
    </xf>
    <xf numFmtId="0" fontId="6" fillId="24" borderId="69" xfId="0" applyFont="1" applyFill="1" applyBorder="1" applyAlignment="1">
      <alignment horizontal="left" vertical="center" wrapText="1"/>
    </xf>
    <xf numFmtId="49" fontId="5" fillId="24" borderId="24" xfId="54" applyNumberFormat="1" applyFont="1" applyFill="1" applyBorder="1" applyAlignment="1">
      <alignment horizontal="center" vertical="center"/>
      <protection/>
    </xf>
    <xf numFmtId="2" fontId="12" fillId="24" borderId="56" xfId="0" applyNumberFormat="1" applyFont="1" applyFill="1" applyBorder="1" applyAlignment="1">
      <alignment horizontal="center" vertical="center" wrapText="1"/>
    </xf>
    <xf numFmtId="2" fontId="12" fillId="24" borderId="57" xfId="0" applyNumberFormat="1" applyFont="1" applyFill="1" applyBorder="1" applyAlignment="1">
      <alignment horizontal="center" vertical="center" wrapText="1"/>
    </xf>
    <xf numFmtId="0" fontId="6" fillId="24" borderId="17" xfId="54" applyFont="1" applyFill="1" applyBorder="1" applyAlignment="1">
      <alignment horizontal="center" vertical="center"/>
      <protection/>
    </xf>
    <xf numFmtId="0" fontId="6" fillId="24" borderId="17" xfId="54" applyFont="1" applyFill="1" applyBorder="1" applyAlignment="1">
      <alignment horizontal="left" vertical="center" wrapText="1"/>
      <protection/>
    </xf>
    <xf numFmtId="4" fontId="6" fillId="24" borderId="23" xfId="54" applyNumberFormat="1" applyFont="1" applyFill="1" applyBorder="1" applyAlignment="1">
      <alignment horizontal="center" vertical="center"/>
      <protection/>
    </xf>
    <xf numFmtId="2" fontId="6" fillId="24" borderId="36" xfId="54" applyNumberFormat="1" applyFont="1" applyFill="1" applyBorder="1" applyAlignment="1">
      <alignment horizontal="center" vertical="center"/>
      <protection/>
    </xf>
    <xf numFmtId="176" fontId="6" fillId="24" borderId="39" xfId="54" applyNumberFormat="1" applyFont="1" applyFill="1" applyBorder="1" applyAlignment="1">
      <alignment horizontal="center" vertical="center"/>
      <protection/>
    </xf>
    <xf numFmtId="2" fontId="6" fillId="24" borderId="46" xfId="54" applyNumberFormat="1" applyFont="1" applyFill="1" applyBorder="1" applyAlignment="1">
      <alignment horizontal="center" vertical="center"/>
      <protection/>
    </xf>
    <xf numFmtId="0" fontId="6" fillId="24" borderId="15" xfId="55" applyFont="1" applyFill="1" applyBorder="1" applyAlignment="1">
      <alignment horizontal="left" vertical="center" wrapText="1"/>
      <protection/>
    </xf>
    <xf numFmtId="4" fontId="6" fillId="24" borderId="43" xfId="0" applyNumberFormat="1" applyFont="1" applyFill="1" applyBorder="1" applyAlignment="1">
      <alignment horizontal="center" vertical="center"/>
    </xf>
    <xf numFmtId="4" fontId="6" fillId="24" borderId="46" xfId="0" applyNumberFormat="1" applyFont="1" applyFill="1" applyBorder="1" applyAlignment="1">
      <alignment horizontal="center" vertical="center"/>
    </xf>
    <xf numFmtId="4" fontId="11" fillId="24" borderId="43" xfId="54" applyNumberFormat="1" applyFont="1" applyFill="1" applyBorder="1" applyAlignment="1">
      <alignment horizontal="center" vertical="center" wrapText="1"/>
      <protection/>
    </xf>
    <xf numFmtId="2" fontId="6" fillId="24" borderId="34" xfId="54" applyNumberFormat="1" applyFont="1" applyFill="1" applyBorder="1" applyAlignment="1">
      <alignment horizontal="center" vertical="center" wrapText="1"/>
      <protection/>
    </xf>
    <xf numFmtId="0" fontId="6" fillId="24" borderId="16" xfId="54" applyFont="1" applyFill="1" applyBorder="1" applyAlignment="1">
      <alignment horizontal="left" vertical="center" wrapText="1"/>
      <protection/>
    </xf>
    <xf numFmtId="4" fontId="6" fillId="24" borderId="46" xfId="55" applyNumberFormat="1" applyFont="1" applyFill="1" applyBorder="1" applyAlignment="1">
      <alignment horizontal="center" vertical="center" wrapText="1"/>
      <protection/>
    </xf>
    <xf numFmtId="169" fontId="6" fillId="24" borderId="30" xfId="55" applyNumberFormat="1" applyFont="1" applyFill="1" applyBorder="1" applyAlignment="1">
      <alignment horizontal="center" vertical="center" wrapText="1"/>
      <protection/>
    </xf>
    <xf numFmtId="169" fontId="6" fillId="24" borderId="41" xfId="55" applyNumberFormat="1" applyFont="1" applyFill="1" applyBorder="1" applyAlignment="1">
      <alignment horizontal="center" vertical="center" wrapText="1"/>
      <protection/>
    </xf>
    <xf numFmtId="2" fontId="6" fillId="24" borderId="44" xfId="54" applyNumberFormat="1" applyFont="1" applyFill="1" applyBorder="1" applyAlignment="1">
      <alignment horizontal="center" vertical="center" wrapText="1"/>
      <protection/>
    </xf>
    <xf numFmtId="2" fontId="6" fillId="24" borderId="52" xfId="54" applyNumberFormat="1" applyFont="1" applyFill="1" applyBorder="1" applyAlignment="1">
      <alignment horizontal="center" vertical="center" wrapText="1"/>
      <protection/>
    </xf>
    <xf numFmtId="169" fontId="6" fillId="24" borderId="47" xfId="0" applyNumberFormat="1" applyFont="1" applyFill="1" applyBorder="1" applyAlignment="1">
      <alignment/>
    </xf>
    <xf numFmtId="49" fontId="6" fillId="24" borderId="11" xfId="54" applyNumberFormat="1" applyFont="1" applyFill="1" applyBorder="1" applyAlignment="1">
      <alignment horizontal="center" vertical="center"/>
      <protection/>
    </xf>
    <xf numFmtId="0" fontId="12" fillId="24" borderId="15" xfId="54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169" fontId="6" fillId="24" borderId="20" xfId="0" applyNumberFormat="1" applyFont="1" applyFill="1" applyBorder="1" applyAlignment="1">
      <alignment/>
    </xf>
    <xf numFmtId="169" fontId="6" fillId="24" borderId="49" xfId="0" applyNumberFormat="1" applyFont="1" applyFill="1" applyBorder="1" applyAlignment="1">
      <alignment/>
    </xf>
    <xf numFmtId="0" fontId="6" fillId="24" borderId="11" xfId="54" applyFont="1" applyFill="1" applyBorder="1" applyAlignment="1">
      <alignment vertical="center" wrapText="1"/>
      <protection/>
    </xf>
    <xf numFmtId="4" fontId="6" fillId="24" borderId="30" xfId="54" applyNumberFormat="1" applyFont="1" applyFill="1" applyBorder="1" applyAlignment="1">
      <alignment horizontal="center" vertical="center"/>
      <protection/>
    </xf>
    <xf numFmtId="0" fontId="11" fillId="24" borderId="11" xfId="53" applyNumberFormat="1" applyFont="1" applyFill="1" applyBorder="1" applyAlignment="1" applyProtection="1">
      <alignment horizontal="left" vertical="center" wrapText="1"/>
      <protection/>
    </xf>
    <xf numFmtId="176" fontId="6" fillId="24" borderId="46" xfId="54" applyNumberFormat="1" applyFont="1" applyFill="1" applyBorder="1" applyAlignment="1">
      <alignment horizontal="center" vertical="center" wrapText="1"/>
      <protection/>
    </xf>
    <xf numFmtId="2" fontId="11" fillId="24" borderId="49" xfId="54" applyNumberFormat="1" applyFont="1" applyFill="1" applyBorder="1" applyAlignment="1">
      <alignment horizontal="center" vertical="center" wrapText="1"/>
      <protection/>
    </xf>
    <xf numFmtId="169" fontId="11" fillId="24" borderId="35" xfId="54" applyNumberFormat="1" applyFont="1" applyFill="1" applyBorder="1" applyAlignment="1">
      <alignment horizontal="center" vertical="center" wrapText="1"/>
      <protection/>
    </xf>
    <xf numFmtId="169" fontId="11" fillId="24" borderId="20" xfId="54" applyNumberFormat="1" applyFont="1" applyFill="1" applyBorder="1" applyAlignment="1">
      <alignment horizontal="center" vertical="center" wrapText="1"/>
      <protection/>
    </xf>
    <xf numFmtId="0" fontId="11" fillId="24" borderId="11" xfId="53" applyNumberFormat="1" applyFont="1" applyFill="1" applyBorder="1" applyAlignment="1" applyProtection="1">
      <alignment horizontal="left" vertical="center" wrapText="1"/>
      <protection/>
    </xf>
    <xf numFmtId="169" fontId="11" fillId="24" borderId="46" xfId="54" applyNumberFormat="1" applyFont="1" applyFill="1" applyBorder="1" applyAlignment="1">
      <alignment horizontal="center" vertical="center" wrapText="1"/>
      <protection/>
    </xf>
    <xf numFmtId="169" fontId="11" fillId="24" borderId="30" xfId="54" applyNumberFormat="1" applyFont="1" applyFill="1" applyBorder="1" applyAlignment="1">
      <alignment horizontal="center" vertical="center" wrapText="1"/>
      <protection/>
    </xf>
    <xf numFmtId="169" fontId="6" fillId="24" borderId="49" xfId="54" applyNumberFormat="1" applyFont="1" applyFill="1" applyBorder="1" applyAlignment="1">
      <alignment horizontal="center" vertical="center" wrapText="1"/>
      <protection/>
    </xf>
    <xf numFmtId="169" fontId="6" fillId="24" borderId="28" xfId="54" applyNumberFormat="1" applyFont="1" applyFill="1" applyBorder="1" applyAlignment="1">
      <alignment horizontal="center" vertical="center" wrapText="1"/>
      <protection/>
    </xf>
    <xf numFmtId="0" fontId="6" fillId="24" borderId="15" xfId="53" applyNumberFormat="1" applyFont="1" applyFill="1" applyBorder="1" applyAlignment="1" applyProtection="1">
      <alignment horizontal="left" vertical="center" wrapText="1"/>
      <protection/>
    </xf>
    <xf numFmtId="169" fontId="6" fillId="24" borderId="43" xfId="54" applyNumberFormat="1" applyFont="1" applyFill="1" applyBorder="1" applyAlignment="1">
      <alignment horizontal="center" vertical="center" wrapText="1"/>
      <protection/>
    </xf>
    <xf numFmtId="169" fontId="6" fillId="24" borderId="35" xfId="54" applyNumberFormat="1" applyFont="1" applyFill="1" applyBorder="1" applyAlignment="1">
      <alignment horizontal="center" vertical="center" wrapText="1"/>
      <protection/>
    </xf>
    <xf numFmtId="169" fontId="6" fillId="24" borderId="20" xfId="54" applyNumberFormat="1" applyFont="1" applyFill="1" applyBorder="1" applyAlignment="1">
      <alignment horizontal="center" vertical="center" wrapText="1"/>
      <protection/>
    </xf>
    <xf numFmtId="0" fontId="12" fillId="24" borderId="11" xfId="53" applyNumberFormat="1" applyFont="1" applyFill="1" applyBorder="1" applyAlignment="1" applyProtection="1">
      <alignment horizontal="left" vertical="center" wrapText="1"/>
      <protection/>
    </xf>
    <xf numFmtId="49" fontId="11" fillId="0" borderId="16" xfId="54" applyNumberFormat="1" applyFont="1" applyBorder="1" applyAlignment="1">
      <alignment horizontal="center" vertical="center" wrapText="1"/>
      <protection/>
    </xf>
    <xf numFmtId="0" fontId="11" fillId="24" borderId="15" xfId="53" applyNumberFormat="1" applyFont="1" applyFill="1" applyBorder="1" applyAlignment="1" applyProtection="1">
      <alignment horizontal="left" vertical="center" wrapText="1"/>
      <protection/>
    </xf>
    <xf numFmtId="0" fontId="6" fillId="24" borderId="11" xfId="53" applyNumberFormat="1" applyFont="1" applyFill="1" applyBorder="1" applyAlignment="1" applyProtection="1">
      <alignment horizontal="left" vertical="center" wrapText="1"/>
      <protection/>
    </xf>
    <xf numFmtId="2" fontId="11" fillId="24" borderId="48" xfId="54" applyNumberFormat="1" applyFont="1" applyFill="1" applyBorder="1" applyAlignment="1">
      <alignment horizontal="center" vertical="center" wrapText="1"/>
      <protection/>
    </xf>
    <xf numFmtId="2" fontId="11" fillId="24" borderId="38" xfId="54" applyNumberFormat="1" applyFont="1" applyFill="1" applyBorder="1" applyAlignment="1">
      <alignment horizontal="center" vertical="center" wrapText="1"/>
      <protection/>
    </xf>
    <xf numFmtId="169" fontId="11" fillId="24" borderId="43" xfId="54" applyNumberFormat="1" applyFont="1" applyFill="1" applyBorder="1" applyAlignment="1">
      <alignment horizontal="center" vertical="center" wrapText="1"/>
      <protection/>
    </xf>
    <xf numFmtId="169" fontId="6" fillId="24" borderId="46" xfId="54" applyNumberFormat="1" applyFont="1" applyFill="1" applyBorder="1" applyAlignment="1">
      <alignment horizontal="center" vertical="center" wrapText="1"/>
      <protection/>
    </xf>
    <xf numFmtId="2" fontId="11" fillId="24" borderId="52" xfId="0" applyNumberFormat="1" applyFont="1" applyFill="1" applyBorder="1" applyAlignment="1">
      <alignment horizontal="center" vertical="center"/>
    </xf>
    <xf numFmtId="2" fontId="11" fillId="24" borderId="34" xfId="0" applyNumberFormat="1" applyFont="1" applyFill="1" applyBorder="1" applyAlignment="1">
      <alignment horizontal="center" vertical="center"/>
    </xf>
    <xf numFmtId="169" fontId="11" fillId="24" borderId="55" xfId="54" applyNumberFormat="1" applyFont="1" applyFill="1" applyBorder="1" applyAlignment="1">
      <alignment horizontal="center" vertical="center" wrapText="1"/>
      <protection/>
    </xf>
    <xf numFmtId="169" fontId="11" fillId="24" borderId="56" xfId="54" applyNumberFormat="1" applyFont="1" applyFill="1" applyBorder="1" applyAlignment="1">
      <alignment horizontal="center" vertical="center" wrapText="1"/>
      <protection/>
    </xf>
    <xf numFmtId="176" fontId="6" fillId="24" borderId="70" xfId="0" applyNumberFormat="1" applyFont="1" applyFill="1" applyBorder="1" applyAlignment="1">
      <alignment horizontal="center" vertical="center"/>
    </xf>
    <xf numFmtId="176" fontId="6" fillId="24" borderId="71" xfId="0" applyNumberFormat="1" applyFont="1" applyFill="1" applyBorder="1" applyAlignment="1">
      <alignment horizontal="center" vertical="center"/>
    </xf>
    <xf numFmtId="176" fontId="6" fillId="24" borderId="72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 wrapText="1"/>
    </xf>
    <xf numFmtId="2" fontId="6" fillId="24" borderId="60" xfId="0" applyNumberFormat="1" applyFont="1" applyFill="1" applyBorder="1" applyAlignment="1">
      <alignment horizontal="center" vertical="center"/>
    </xf>
    <xf numFmtId="0" fontId="6" fillId="24" borderId="7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9" fontId="6" fillId="24" borderId="61" xfId="0" applyNumberFormat="1" applyFont="1" applyFill="1" applyBorder="1" applyAlignment="1">
      <alignment horizontal="center" vertical="center"/>
    </xf>
    <xf numFmtId="169" fontId="6" fillId="24" borderId="37" xfId="0" applyNumberFormat="1" applyFont="1" applyFill="1" applyBorder="1" applyAlignment="1">
      <alignment horizontal="center" vertical="center"/>
    </xf>
    <xf numFmtId="176" fontId="11" fillId="24" borderId="35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left" vertical="center" wrapText="1"/>
    </xf>
    <xf numFmtId="169" fontId="11" fillId="24" borderId="30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/>
    </xf>
    <xf numFmtId="169" fontId="11" fillId="24" borderId="38" xfId="55" applyNumberFormat="1" applyFont="1" applyFill="1" applyBorder="1" applyAlignment="1">
      <alignment horizontal="center" vertical="center" wrapText="1"/>
      <protection/>
    </xf>
    <xf numFmtId="176" fontId="11" fillId="24" borderId="26" xfId="55" applyNumberFormat="1" applyFont="1" applyFill="1" applyBorder="1" applyAlignment="1">
      <alignment horizontal="center" vertical="center" wrapText="1"/>
      <protection/>
    </xf>
    <xf numFmtId="0" fontId="7" fillId="24" borderId="17" xfId="0" applyFont="1" applyFill="1" applyBorder="1" applyAlignment="1">
      <alignment horizontal="center" vertical="center" wrapText="1"/>
    </xf>
    <xf numFmtId="0" fontId="12" fillId="24" borderId="24" xfId="55" applyFont="1" applyFill="1" applyBorder="1" applyAlignment="1">
      <alignment vertical="center" wrapText="1"/>
      <protection/>
    </xf>
    <xf numFmtId="0" fontId="12" fillId="24" borderId="10" xfId="55" applyFont="1" applyFill="1" applyBorder="1" applyAlignment="1">
      <alignment vertical="center" wrapText="1"/>
      <protection/>
    </xf>
    <xf numFmtId="169" fontId="11" fillId="24" borderId="46" xfId="0" applyNumberFormat="1" applyFont="1" applyFill="1" applyBorder="1" applyAlignment="1">
      <alignment horizontal="center" vertical="center"/>
    </xf>
    <xf numFmtId="49" fontId="6" fillId="24" borderId="10" xfId="54" applyNumberFormat="1" applyFont="1" applyFill="1" applyBorder="1" applyAlignment="1">
      <alignment horizontal="center" vertical="center" wrapText="1"/>
      <protection/>
    </xf>
    <xf numFmtId="49" fontId="12" fillId="24" borderId="10" xfId="54" applyNumberFormat="1" applyFont="1" applyFill="1" applyBorder="1" applyAlignment="1">
      <alignment horizontal="left" vertical="center" wrapText="1"/>
      <protection/>
    </xf>
    <xf numFmtId="0" fontId="12" fillId="24" borderId="10" xfId="53" applyNumberFormat="1" applyFont="1" applyFill="1" applyBorder="1" applyAlignment="1" applyProtection="1">
      <alignment horizontal="left" vertical="center" wrapText="1"/>
      <protection/>
    </xf>
    <xf numFmtId="0" fontId="12" fillId="24" borderId="15" xfId="55" applyFont="1" applyFill="1" applyBorder="1" applyAlignment="1">
      <alignment vertical="center" wrapText="1"/>
      <protection/>
    </xf>
    <xf numFmtId="0" fontId="12" fillId="24" borderId="10" xfId="53" applyNumberFormat="1" applyFont="1" applyFill="1" applyBorder="1" applyAlignment="1" applyProtection="1">
      <alignment horizontal="left" vertical="center" wrapText="1"/>
      <protection/>
    </xf>
    <xf numFmtId="176" fontId="11" fillId="24" borderId="62" xfId="54" applyNumberFormat="1" applyFont="1" applyFill="1" applyBorder="1" applyAlignment="1">
      <alignment horizontal="center" vertical="center" wrapText="1"/>
      <protection/>
    </xf>
    <xf numFmtId="0" fontId="12" fillId="24" borderId="14" xfId="55" applyFont="1" applyFill="1" applyBorder="1" applyAlignment="1">
      <alignment vertical="center" wrapText="1"/>
      <protection/>
    </xf>
    <xf numFmtId="0" fontId="12" fillId="24" borderId="16" xfId="53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 wrapText="1"/>
    </xf>
    <xf numFmtId="176" fontId="9" fillId="24" borderId="44" xfId="0" applyNumberFormat="1" applyFont="1" applyFill="1" applyBorder="1" applyAlignment="1">
      <alignment horizontal="center" vertical="center"/>
    </xf>
    <xf numFmtId="169" fontId="9" fillId="24" borderId="34" xfId="0" applyNumberFormat="1" applyFont="1" applyFill="1" applyBorder="1" applyAlignment="1">
      <alignment horizontal="center" vertical="center"/>
    </xf>
    <xf numFmtId="169" fontId="9" fillId="24" borderId="44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vertical="center" wrapText="1"/>
    </xf>
    <xf numFmtId="2" fontId="9" fillId="24" borderId="34" xfId="0" applyNumberFormat="1" applyFont="1" applyFill="1" applyBorder="1" applyAlignment="1">
      <alignment horizontal="center" vertical="center"/>
    </xf>
    <xf numFmtId="2" fontId="9" fillId="24" borderId="28" xfId="0" applyNumberFormat="1" applyFont="1" applyFill="1" applyBorder="1" applyAlignment="1">
      <alignment horizontal="center" vertical="center"/>
    </xf>
    <xf numFmtId="2" fontId="9" fillId="24" borderId="4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0" fontId="7" fillId="0" borderId="16" xfId="54" applyFont="1" applyBorder="1" applyAlignment="1">
      <alignment horizontal="center" vertical="center" wrapText="1"/>
      <protection/>
    </xf>
    <xf numFmtId="0" fontId="7" fillId="24" borderId="74" xfId="55" applyFont="1" applyFill="1" applyBorder="1" applyAlignment="1">
      <alignment vertical="center" wrapText="1"/>
      <protection/>
    </xf>
    <xf numFmtId="0" fontId="12" fillId="24" borderId="10" xfId="0" applyFont="1" applyFill="1" applyBorder="1" applyAlignment="1">
      <alignment horizontal="left" vertical="center" wrapText="1"/>
    </xf>
    <xf numFmtId="4" fontId="6" fillId="24" borderId="66" xfId="54" applyNumberFormat="1" applyFont="1" applyFill="1" applyBorder="1" applyAlignment="1">
      <alignment horizontal="center" vertical="center" wrapText="1"/>
      <protection/>
    </xf>
    <xf numFmtId="169" fontId="11" fillId="24" borderId="64" xfId="54" applyNumberFormat="1" applyFont="1" applyFill="1" applyBorder="1" applyAlignment="1">
      <alignment horizontal="center" vertical="center" wrapText="1"/>
      <protection/>
    </xf>
    <xf numFmtId="2" fontId="6" fillId="24" borderId="64" xfId="0" applyNumberFormat="1" applyFont="1" applyFill="1" applyBorder="1" applyAlignment="1">
      <alignment horizontal="center" vertical="center"/>
    </xf>
    <xf numFmtId="169" fontId="6" fillId="24" borderId="66" xfId="0" applyNumberFormat="1" applyFont="1" applyFill="1" applyBorder="1" applyAlignment="1">
      <alignment horizontal="center" vertical="center"/>
    </xf>
    <xf numFmtId="0" fontId="12" fillId="24" borderId="15" xfId="55" applyFont="1" applyFill="1" applyBorder="1" applyAlignment="1">
      <alignment horizontal="left" vertical="center" wrapText="1"/>
      <protection/>
    </xf>
    <xf numFmtId="0" fontId="12" fillId="24" borderId="24" xfId="53" applyNumberFormat="1" applyFont="1" applyFill="1" applyBorder="1" applyAlignment="1" applyProtection="1">
      <alignment horizontal="left" vertical="center" wrapText="1"/>
      <protection/>
    </xf>
    <xf numFmtId="169" fontId="11" fillId="24" borderId="56" xfId="55" applyNumberFormat="1" applyFont="1" applyFill="1" applyBorder="1" applyAlignment="1">
      <alignment horizontal="center" vertical="center" wrapText="1"/>
      <protection/>
    </xf>
    <xf numFmtId="169" fontId="11" fillId="24" borderId="54" xfId="55" applyNumberFormat="1" applyFont="1" applyFill="1" applyBorder="1" applyAlignment="1">
      <alignment horizontal="center" vertical="center" wrapText="1"/>
      <protection/>
    </xf>
    <xf numFmtId="2" fontId="9" fillId="24" borderId="57" xfId="54" applyNumberFormat="1" applyFont="1" applyFill="1" applyBorder="1" applyAlignment="1">
      <alignment horizontal="center" vertical="center" wrapText="1"/>
      <protection/>
    </xf>
    <xf numFmtId="169" fontId="11" fillId="24" borderId="55" xfId="55" applyNumberFormat="1" applyFont="1" applyFill="1" applyBorder="1" applyAlignment="1">
      <alignment horizontal="center" vertical="center" wrapText="1"/>
      <protection/>
    </xf>
    <xf numFmtId="169" fontId="11" fillId="24" borderId="75" xfId="55" applyNumberFormat="1" applyFont="1" applyFill="1" applyBorder="1" applyAlignment="1">
      <alignment horizontal="center" vertical="center" wrapText="1"/>
      <protection/>
    </xf>
    <xf numFmtId="176" fontId="11" fillId="24" borderId="56" xfId="55" applyNumberFormat="1" applyFont="1" applyFill="1" applyBorder="1" applyAlignment="1">
      <alignment horizontal="center" vertical="center" wrapText="1"/>
      <protection/>
    </xf>
    <xf numFmtId="0" fontId="12" fillId="24" borderId="11" xfId="54" applyFont="1" applyFill="1" applyBorder="1" applyAlignment="1">
      <alignment horizontal="left" vertical="center" wrapText="1"/>
      <protection/>
    </xf>
    <xf numFmtId="169" fontId="6" fillId="24" borderId="35" xfId="0" applyNumberFormat="1" applyFont="1" applyFill="1" applyBorder="1" applyAlignment="1">
      <alignment/>
    </xf>
    <xf numFmtId="176" fontId="6" fillId="24" borderId="76" xfId="54" applyNumberFormat="1" applyFont="1" applyFill="1" applyBorder="1" applyAlignment="1">
      <alignment horizontal="center" vertical="center" wrapText="1"/>
      <protection/>
    </xf>
    <xf numFmtId="169" fontId="6" fillId="24" borderId="38" xfId="54" applyNumberFormat="1" applyFont="1" applyFill="1" applyBorder="1" applyAlignment="1">
      <alignment horizontal="center" vertical="center" wrapText="1"/>
      <protection/>
    </xf>
    <xf numFmtId="2" fontId="6" fillId="24" borderId="48" xfId="54" applyNumberFormat="1" applyFont="1" applyFill="1" applyBorder="1" applyAlignment="1">
      <alignment horizontal="center" vertical="center" wrapText="1"/>
      <protection/>
    </xf>
    <xf numFmtId="0" fontId="6" fillId="24" borderId="38" xfId="54" applyFont="1" applyFill="1" applyBorder="1" applyAlignment="1">
      <alignment horizontal="center" vertical="center" wrapText="1"/>
      <protection/>
    </xf>
    <xf numFmtId="0" fontId="9" fillId="24" borderId="35" xfId="54" applyFont="1" applyFill="1" applyBorder="1" applyAlignment="1">
      <alignment horizontal="center" vertical="center" wrapText="1"/>
      <protection/>
    </xf>
    <xf numFmtId="0" fontId="6" fillId="24" borderId="30" xfId="54" applyFont="1" applyFill="1" applyBorder="1" applyAlignment="1">
      <alignment horizontal="center" vertical="center" wrapText="1"/>
      <protection/>
    </xf>
    <xf numFmtId="0" fontId="6" fillId="24" borderId="15" xfId="53" applyNumberFormat="1" applyFont="1" applyFill="1" applyBorder="1" applyAlignment="1" applyProtection="1">
      <alignment horizontal="justify" vertical="justify"/>
      <protection/>
    </xf>
    <xf numFmtId="176" fontId="6" fillId="24" borderId="43" xfId="54" applyNumberFormat="1" applyFont="1" applyFill="1" applyBorder="1" applyAlignment="1">
      <alignment horizontal="center" vertical="center" wrapText="1"/>
      <protection/>
    </xf>
    <xf numFmtId="2" fontId="6" fillId="24" borderId="43" xfId="54" applyNumberFormat="1" applyFont="1" applyFill="1" applyBorder="1" applyAlignment="1">
      <alignment horizontal="center" vertical="center" wrapText="1"/>
      <protection/>
    </xf>
    <xf numFmtId="0" fontId="12" fillId="24" borderId="15" xfId="53" applyNumberFormat="1" applyFont="1" applyFill="1" applyBorder="1" applyAlignment="1" applyProtection="1">
      <alignment horizontal="left" vertical="center" wrapText="1"/>
      <protection/>
    </xf>
    <xf numFmtId="169" fontId="6" fillId="24" borderId="44" xfId="54" applyNumberFormat="1" applyFont="1" applyFill="1" applyBorder="1" applyAlignment="1">
      <alignment horizontal="center" vertical="center" wrapText="1"/>
      <protection/>
    </xf>
    <xf numFmtId="169" fontId="6" fillId="24" borderId="34" xfId="54" applyNumberFormat="1" applyFont="1" applyFill="1" applyBorder="1" applyAlignment="1">
      <alignment horizontal="center" vertical="center" wrapText="1"/>
      <protection/>
    </xf>
    <xf numFmtId="169" fontId="11" fillId="24" borderId="49" xfId="54" applyNumberFormat="1" applyFont="1" applyFill="1" applyBorder="1" applyAlignment="1">
      <alignment horizontal="center" vertical="center" wrapText="1"/>
      <protection/>
    </xf>
    <xf numFmtId="0" fontId="11" fillId="24" borderId="13" xfId="0" applyFont="1" applyFill="1" applyBorder="1" applyAlignment="1">
      <alignment vertical="center" wrapText="1"/>
    </xf>
    <xf numFmtId="0" fontId="12" fillId="24" borderId="15" xfId="0" applyFont="1" applyFill="1" applyBorder="1" applyAlignment="1">
      <alignment vertical="center" wrapText="1"/>
    </xf>
    <xf numFmtId="0" fontId="7" fillId="24" borderId="74" xfId="53" applyNumberFormat="1" applyFont="1" applyFill="1" applyBorder="1" applyAlignment="1" applyProtection="1">
      <alignment horizontal="left" vertical="center" wrapText="1"/>
      <protection/>
    </xf>
    <xf numFmtId="169" fontId="11" fillId="24" borderId="76" xfId="55" applyNumberFormat="1" applyFont="1" applyFill="1" applyBorder="1" applyAlignment="1">
      <alignment horizontal="center" vertical="center" wrapText="1"/>
      <protection/>
    </xf>
    <xf numFmtId="169" fontId="6" fillId="24" borderId="43" xfId="0" applyNumberFormat="1" applyFont="1" applyFill="1" applyBorder="1" applyAlignment="1">
      <alignment horizontal="center" vertical="center" wrapText="1"/>
    </xf>
    <xf numFmtId="169" fontId="6" fillId="24" borderId="35" xfId="0" applyNumberFormat="1" applyFont="1" applyFill="1" applyBorder="1" applyAlignment="1">
      <alignment horizontal="center" vertical="center" wrapText="1"/>
    </xf>
    <xf numFmtId="169" fontId="9" fillId="24" borderId="34" xfId="54" applyNumberFormat="1" applyFont="1" applyFill="1" applyBorder="1" applyAlignment="1">
      <alignment horizontal="center" vertical="center" wrapText="1"/>
      <protection/>
    </xf>
    <xf numFmtId="169" fontId="9" fillId="24" borderId="44" xfId="54" applyNumberFormat="1" applyFont="1" applyFill="1" applyBorder="1" applyAlignment="1">
      <alignment horizontal="center" vertical="center" wrapText="1"/>
      <protection/>
    </xf>
    <xf numFmtId="4" fontId="11" fillId="24" borderId="63" xfId="54" applyNumberFormat="1" applyFont="1" applyFill="1" applyBorder="1" applyAlignment="1">
      <alignment horizontal="center" vertical="center" wrapText="1"/>
      <protection/>
    </xf>
    <xf numFmtId="169" fontId="9" fillId="24" borderId="37" xfId="54" applyNumberFormat="1" applyFont="1" applyFill="1" applyBorder="1" applyAlignment="1">
      <alignment horizontal="center" vertical="center" wrapText="1"/>
      <protection/>
    </xf>
    <xf numFmtId="169" fontId="11" fillId="24" borderId="39" xfId="0" applyNumberFormat="1" applyFont="1" applyFill="1" applyBorder="1" applyAlignment="1">
      <alignment horizontal="center" vertical="center"/>
    </xf>
    <xf numFmtId="169" fontId="11" fillId="24" borderId="29" xfId="0" applyNumberFormat="1" applyFont="1" applyFill="1" applyBorder="1" applyAlignment="1">
      <alignment horizontal="center" vertical="center"/>
    </xf>
    <xf numFmtId="169" fontId="6" fillId="24" borderId="47" xfId="0" applyNumberFormat="1" applyFont="1" applyFill="1" applyBorder="1" applyAlignment="1">
      <alignment horizontal="center" vertical="center" wrapText="1"/>
    </xf>
    <xf numFmtId="169" fontId="11" fillId="24" borderId="22" xfId="0" applyNumberFormat="1" applyFont="1" applyFill="1" applyBorder="1" applyAlignment="1">
      <alignment horizontal="center" vertical="center"/>
    </xf>
    <xf numFmtId="169" fontId="6" fillId="24" borderId="22" xfId="0" applyNumberFormat="1" applyFont="1" applyFill="1" applyBorder="1" applyAlignment="1">
      <alignment horizontal="center" vertical="center"/>
    </xf>
    <xf numFmtId="169" fontId="6" fillId="24" borderId="41" xfId="0" applyNumberFormat="1" applyFont="1" applyFill="1" applyBorder="1" applyAlignment="1">
      <alignment horizontal="center" vertical="center"/>
    </xf>
    <xf numFmtId="169" fontId="6" fillId="24" borderId="49" xfId="0" applyNumberFormat="1" applyFont="1" applyFill="1" applyBorder="1" applyAlignment="1">
      <alignment horizontal="center" vertical="center" wrapText="1"/>
    </xf>
    <xf numFmtId="169" fontId="11" fillId="24" borderId="77" xfId="0" applyNumberFormat="1" applyFont="1" applyFill="1" applyBorder="1" applyAlignment="1">
      <alignment horizontal="center" vertical="center"/>
    </xf>
    <xf numFmtId="169" fontId="6" fillId="24" borderId="50" xfId="0" applyNumberFormat="1" applyFont="1" applyFill="1" applyBorder="1" applyAlignment="1">
      <alignment horizontal="center" vertical="center" wrapText="1"/>
    </xf>
    <xf numFmtId="169" fontId="6" fillId="24" borderId="48" xfId="0" applyNumberFormat="1" applyFont="1" applyFill="1" applyBorder="1" applyAlignment="1">
      <alignment horizontal="center" vertical="center" wrapText="1"/>
    </xf>
    <xf numFmtId="169" fontId="6" fillId="24" borderId="38" xfId="0" applyNumberFormat="1" applyFont="1" applyFill="1" applyBorder="1" applyAlignment="1">
      <alignment horizontal="center" vertical="center" wrapText="1"/>
    </xf>
    <xf numFmtId="169" fontId="6" fillId="24" borderId="45" xfId="0" applyNumberFormat="1" applyFont="1" applyFill="1" applyBorder="1" applyAlignment="1">
      <alignment horizontal="center" vertical="center" wrapText="1"/>
    </xf>
    <xf numFmtId="169" fontId="6" fillId="24" borderId="25" xfId="0" applyNumberFormat="1" applyFont="1" applyFill="1" applyBorder="1" applyAlignment="1">
      <alignment horizontal="center" vertical="center" wrapText="1"/>
    </xf>
    <xf numFmtId="169" fontId="6" fillId="24" borderId="23" xfId="0" applyNumberFormat="1" applyFont="1" applyFill="1" applyBorder="1" applyAlignment="1">
      <alignment horizontal="center" vertical="center" wrapText="1"/>
    </xf>
    <xf numFmtId="169" fontId="6" fillId="24" borderId="36" xfId="0" applyNumberFormat="1" applyFont="1" applyFill="1" applyBorder="1" applyAlignment="1">
      <alignment horizontal="center" vertical="center" wrapText="1"/>
    </xf>
    <xf numFmtId="169" fontId="6" fillId="24" borderId="37" xfId="0" applyNumberFormat="1" applyFont="1" applyFill="1" applyBorder="1" applyAlignment="1">
      <alignment horizontal="center" vertical="center" wrapText="1"/>
    </xf>
    <xf numFmtId="169" fontId="9" fillId="24" borderId="44" xfId="0" applyNumberFormat="1" applyFont="1" applyFill="1" applyBorder="1" applyAlignment="1">
      <alignment horizontal="center" vertical="center" wrapText="1"/>
    </xf>
    <xf numFmtId="169" fontId="9" fillId="24" borderId="34" xfId="0" applyNumberFormat="1" applyFont="1" applyFill="1" applyBorder="1" applyAlignment="1">
      <alignment horizontal="center" vertical="center" wrapText="1"/>
    </xf>
    <xf numFmtId="169" fontId="6" fillId="24" borderId="28" xfId="0" applyNumberFormat="1" applyFont="1" applyFill="1" applyBorder="1" applyAlignment="1">
      <alignment horizontal="center" vertical="center" wrapText="1"/>
    </xf>
    <xf numFmtId="169" fontId="9" fillId="24" borderId="28" xfId="0" applyNumberFormat="1" applyFont="1" applyFill="1" applyBorder="1" applyAlignment="1">
      <alignment horizontal="center" vertical="center" wrapText="1"/>
    </xf>
    <xf numFmtId="169" fontId="6" fillId="24" borderId="61" xfId="0" applyNumberFormat="1" applyFont="1" applyFill="1" applyBorder="1" applyAlignment="1">
      <alignment horizontal="center" vertical="center" wrapText="1"/>
    </xf>
    <xf numFmtId="169" fontId="6" fillId="24" borderId="21" xfId="0" applyNumberFormat="1" applyFont="1" applyFill="1" applyBorder="1" applyAlignment="1">
      <alignment horizontal="center" vertical="center" wrapText="1"/>
    </xf>
    <xf numFmtId="169" fontId="12" fillId="24" borderId="55" xfId="0" applyNumberFormat="1" applyFont="1" applyFill="1" applyBorder="1" applyAlignment="1">
      <alignment horizontal="center" vertical="center" wrapText="1"/>
    </xf>
    <xf numFmtId="169" fontId="12" fillId="24" borderId="56" xfId="0" applyNumberFormat="1" applyFont="1" applyFill="1" applyBorder="1" applyAlignment="1">
      <alignment horizontal="center" vertical="center" wrapText="1"/>
    </xf>
    <xf numFmtId="169" fontId="9" fillId="24" borderId="28" xfId="0" applyNumberFormat="1" applyFont="1" applyFill="1" applyBorder="1" applyAlignment="1">
      <alignment horizontal="center" vertical="center"/>
    </xf>
    <xf numFmtId="169" fontId="9" fillId="24" borderId="52" xfId="0" applyNumberFormat="1" applyFont="1" applyFill="1" applyBorder="1" applyAlignment="1">
      <alignment horizontal="center" vertical="center"/>
    </xf>
    <xf numFmtId="176" fontId="11" fillId="24" borderId="48" xfId="55" applyNumberFormat="1" applyFont="1" applyFill="1" applyBorder="1" applyAlignment="1">
      <alignment horizontal="center" vertical="center" wrapText="1"/>
      <protection/>
    </xf>
    <xf numFmtId="176" fontId="11" fillId="24" borderId="55" xfId="55" applyNumberFormat="1" applyFont="1" applyFill="1" applyBorder="1" applyAlignment="1">
      <alignment horizontal="center" vertical="center" wrapText="1"/>
      <protection/>
    </xf>
    <xf numFmtId="2" fontId="9" fillId="24" borderId="23" xfId="54" applyNumberFormat="1" applyFont="1" applyFill="1" applyBorder="1" applyAlignment="1">
      <alignment horizontal="center" vertical="center"/>
      <protection/>
    </xf>
    <xf numFmtId="2" fontId="9" fillId="24" borderId="36" xfId="54" applyNumberFormat="1" applyFont="1" applyFill="1" applyBorder="1" applyAlignment="1">
      <alignment horizontal="center" vertical="center"/>
      <protection/>
    </xf>
    <xf numFmtId="176" fontId="9" fillId="24" borderId="44" xfId="54" applyNumberFormat="1" applyFont="1" applyFill="1" applyBorder="1" applyAlignment="1">
      <alignment horizontal="center" vertical="center"/>
      <protection/>
    </xf>
    <xf numFmtId="176" fontId="9" fillId="24" borderId="34" xfId="54" applyNumberFormat="1" applyFont="1" applyFill="1" applyBorder="1" applyAlignment="1">
      <alignment horizontal="center" vertical="center"/>
      <protection/>
    </xf>
    <xf numFmtId="4" fontId="9" fillId="24" borderId="23" xfId="0" applyNumberFormat="1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horizontal="center" vertical="center"/>
    </xf>
    <xf numFmtId="177" fontId="9" fillId="24" borderId="23" xfId="0" applyNumberFormat="1" applyFont="1" applyFill="1" applyBorder="1" applyAlignment="1">
      <alignment horizontal="center" vertical="center" wrapText="1"/>
    </xf>
    <xf numFmtId="177" fontId="9" fillId="24" borderId="36" xfId="0" applyNumberFormat="1" applyFont="1" applyFill="1" applyBorder="1" applyAlignment="1">
      <alignment horizontal="center" vertical="center" wrapText="1"/>
    </xf>
    <xf numFmtId="4" fontId="6" fillId="24" borderId="46" xfId="54" applyNumberFormat="1" applyFont="1" applyFill="1" applyBorder="1" applyAlignment="1">
      <alignment horizontal="center" vertical="center" wrapText="1"/>
      <protection/>
    </xf>
    <xf numFmtId="169" fontId="11" fillId="24" borderId="27" xfId="0" applyNumberFormat="1" applyFont="1" applyFill="1" applyBorder="1" applyAlignment="1">
      <alignment horizontal="center" vertical="center"/>
    </xf>
    <xf numFmtId="169" fontId="9" fillId="24" borderId="51" xfId="0" applyNumberFormat="1" applyFont="1" applyFill="1" applyBorder="1" applyAlignment="1">
      <alignment horizontal="center" vertical="center"/>
    </xf>
    <xf numFmtId="2" fontId="9" fillId="24" borderId="23" xfId="54" applyNumberFormat="1" applyFont="1" applyFill="1" applyBorder="1" applyAlignment="1">
      <alignment horizontal="center" vertical="center" wrapText="1"/>
      <protection/>
    </xf>
    <xf numFmtId="169" fontId="11" fillId="24" borderId="48" xfId="55" applyNumberFormat="1" applyFont="1" applyFill="1" applyBorder="1" applyAlignment="1">
      <alignment horizontal="center" vertical="center" wrapText="1"/>
      <protection/>
    </xf>
    <xf numFmtId="169" fontId="9" fillId="24" borderId="51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0"/>
  <sheetViews>
    <sheetView tabSelected="1" zoomScaleSheetLayoutView="100" workbookViewId="0" topLeftCell="A280">
      <selection activeCell="M97" sqref="M97:P97"/>
    </sheetView>
  </sheetViews>
  <sheetFormatPr defaultColWidth="9.00390625" defaultRowHeight="12.75"/>
  <cols>
    <col min="1" max="1" width="4.00390625" style="3" customWidth="1"/>
    <col min="2" max="2" width="22.875" style="3" customWidth="1"/>
    <col min="3" max="3" width="9.25390625" style="143" customWidth="1"/>
    <col min="4" max="4" width="8.25390625" style="3" customWidth="1"/>
    <col min="5" max="5" width="8.875" style="3" customWidth="1"/>
    <col min="6" max="6" width="9.75390625" style="3" customWidth="1"/>
    <col min="7" max="7" width="7.625" style="3" customWidth="1"/>
    <col min="8" max="8" width="9.00390625" style="3" customWidth="1"/>
    <col min="9" max="9" width="7.75390625" style="3" customWidth="1"/>
    <col min="10" max="10" width="8.375" style="3" customWidth="1"/>
    <col min="11" max="11" width="9.125" style="3" customWidth="1"/>
    <col min="12" max="12" width="7.625" style="3" customWidth="1"/>
    <col min="13" max="13" width="8.875" style="3" customWidth="1"/>
    <col min="14" max="14" width="8.25390625" style="3" customWidth="1"/>
    <col min="15" max="15" width="8.375" style="3" customWidth="1"/>
    <col min="16" max="16" width="8.875" style="3" customWidth="1"/>
    <col min="17" max="17" width="7.75390625" style="3" customWidth="1"/>
    <col min="18" max="16384" width="9.125" style="3" customWidth="1"/>
  </cols>
  <sheetData>
    <row r="1" spans="1:17" ht="14.25">
      <c r="A1" s="623" t="s">
        <v>486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7" ht="15.75" customHeight="1">
      <c r="A2" s="623" t="s">
        <v>46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7" ht="18" customHeight="1">
      <c r="A3" s="623" t="s">
        <v>306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</row>
    <row r="4" spans="1:17" ht="13.5" customHeight="1" thickBot="1">
      <c r="A4" s="4"/>
      <c r="B4" s="4"/>
      <c r="C4" s="136"/>
      <c r="D4" s="4"/>
      <c r="E4" s="632" t="s">
        <v>487</v>
      </c>
      <c r="F4" s="632"/>
      <c r="G4" s="632"/>
      <c r="H4" s="632"/>
      <c r="I4" s="632"/>
      <c r="J4" s="632"/>
      <c r="K4" s="632"/>
      <c r="L4" s="4"/>
      <c r="M4" s="4"/>
      <c r="N4" s="4"/>
      <c r="O4" s="4"/>
      <c r="P4" s="4"/>
      <c r="Q4" s="5" t="s">
        <v>47</v>
      </c>
    </row>
    <row r="5" spans="1:17" ht="24" customHeight="1">
      <c r="A5" s="624" t="s">
        <v>63</v>
      </c>
      <c r="B5" s="624" t="s">
        <v>64</v>
      </c>
      <c r="C5" s="627" t="s">
        <v>479</v>
      </c>
      <c r="D5" s="628"/>
      <c r="E5" s="628"/>
      <c r="F5" s="628"/>
      <c r="G5" s="629"/>
      <c r="H5" s="627" t="s">
        <v>79</v>
      </c>
      <c r="I5" s="628"/>
      <c r="J5" s="628"/>
      <c r="K5" s="628"/>
      <c r="L5" s="629"/>
      <c r="M5" s="627" t="s">
        <v>74</v>
      </c>
      <c r="N5" s="628"/>
      <c r="O5" s="628"/>
      <c r="P5" s="628"/>
      <c r="Q5" s="629"/>
    </row>
    <row r="6" spans="1:17" ht="17.25" customHeight="1">
      <c r="A6" s="625"/>
      <c r="B6" s="625"/>
      <c r="C6" s="630" t="s">
        <v>60</v>
      </c>
      <c r="D6" s="633" t="s">
        <v>62</v>
      </c>
      <c r="E6" s="633"/>
      <c r="F6" s="633"/>
      <c r="G6" s="634"/>
      <c r="H6" s="618" t="s">
        <v>60</v>
      </c>
      <c r="I6" s="633" t="s">
        <v>62</v>
      </c>
      <c r="J6" s="633"/>
      <c r="K6" s="633"/>
      <c r="L6" s="634"/>
      <c r="M6" s="618" t="s">
        <v>60</v>
      </c>
      <c r="N6" s="633" t="s">
        <v>62</v>
      </c>
      <c r="O6" s="633"/>
      <c r="P6" s="633"/>
      <c r="Q6" s="634"/>
    </row>
    <row r="7" spans="1:17" ht="41.25" customHeight="1" thickBot="1">
      <c r="A7" s="626"/>
      <c r="B7" s="626"/>
      <c r="C7" s="631"/>
      <c r="D7" s="170" t="s">
        <v>61</v>
      </c>
      <c r="E7" s="170" t="s">
        <v>294</v>
      </c>
      <c r="F7" s="170" t="s">
        <v>97</v>
      </c>
      <c r="G7" s="157" t="s">
        <v>90</v>
      </c>
      <c r="H7" s="619"/>
      <c r="I7" s="170" t="s">
        <v>61</v>
      </c>
      <c r="J7" s="170" t="s">
        <v>89</v>
      </c>
      <c r="K7" s="170" t="s">
        <v>91</v>
      </c>
      <c r="L7" s="157" t="s">
        <v>90</v>
      </c>
      <c r="M7" s="619"/>
      <c r="N7" s="170" t="s">
        <v>61</v>
      </c>
      <c r="O7" s="170" t="s">
        <v>89</v>
      </c>
      <c r="P7" s="170" t="s">
        <v>91</v>
      </c>
      <c r="Q7" s="157" t="s">
        <v>90</v>
      </c>
    </row>
    <row r="8" spans="1:17" ht="65.25" customHeight="1" thickBot="1">
      <c r="A8" s="66" t="s">
        <v>81</v>
      </c>
      <c r="B8" s="182" t="s">
        <v>201</v>
      </c>
      <c r="C8" s="183">
        <f>C9+C11+C15+C17+C22+C26+C27+C28+C29+C30+C31+C32+C33+C34</f>
        <v>12564.027999999998</v>
      </c>
      <c r="D8" s="184">
        <f>D9+D11+D15+D17+D22+D26+D27+D28+D29+D30+D31+D32+D33+D34</f>
        <v>6364.1</v>
      </c>
      <c r="E8" s="184">
        <f>E9+E11+E15+E17+E22+E26+E27+E28+E29+E30+E31+E32+E33+E34</f>
        <v>3574.9280000000003</v>
      </c>
      <c r="F8" s="184">
        <f>F9+F11+F15+F17+F22+F26+F27+F28+F29+F30+F31+F32+F33+F34</f>
        <v>2625</v>
      </c>
      <c r="G8" s="185"/>
      <c r="H8" s="183">
        <f>H9+H11+H15+H17+H22+H26+H27+H28+H29+H30+H31+H32+H33+H34</f>
        <v>6957.416</v>
      </c>
      <c r="I8" s="184">
        <f>I9+I11+I15+I17+I22+I26+I27+I28+I29+I30+I31+I32+I33+I34</f>
        <v>4122.608</v>
      </c>
      <c r="J8" s="184">
        <f>J9+J11+J15+J17+J22+J26+J27+J28+J29+J30+J31+J32+J33+J34</f>
        <v>796.6099999999999</v>
      </c>
      <c r="K8" s="184">
        <f>K9+K11+K15+K17+K22+K26+K27+K28+K29+K30+K31+K32+K33+K34</f>
        <v>2038.1979999999999</v>
      </c>
      <c r="L8" s="180"/>
      <c r="M8" s="183">
        <f>M9+M11+M15+M17+M22+M26+M27+M28+M29+M30+M31+M32+M33+M34</f>
        <v>6957.416</v>
      </c>
      <c r="N8" s="184">
        <f>N9+N11+N15+N17+N22+N26+N27+N28+N29+N30+N31+N32+N33+N34</f>
        <v>4122.608</v>
      </c>
      <c r="O8" s="184">
        <f>O9+O11+O15+O17+O22+O26+O27+O28+O29+O30+O31+O32+O33+O34</f>
        <v>796.6099999999999</v>
      </c>
      <c r="P8" s="184">
        <f>P9+P11+P15+P17+P22+P26+P27+P28+P29+P30+P31+P32+P33+P34</f>
        <v>2038.1979999999999</v>
      </c>
      <c r="Q8" s="180"/>
    </row>
    <row r="9" spans="1:17" ht="87.75" customHeight="1">
      <c r="A9" s="16" t="s">
        <v>81</v>
      </c>
      <c r="B9" s="69" t="s">
        <v>392</v>
      </c>
      <c r="C9" s="574">
        <f>C10</f>
        <v>295.9</v>
      </c>
      <c r="D9" s="575"/>
      <c r="E9" s="575"/>
      <c r="F9" s="575">
        <f>F10</f>
        <v>295.9</v>
      </c>
      <c r="G9" s="576"/>
      <c r="H9" s="574">
        <f>H10</f>
        <v>295.9</v>
      </c>
      <c r="I9" s="575"/>
      <c r="J9" s="575"/>
      <c r="K9" s="575">
        <f>K10</f>
        <v>295.9</v>
      </c>
      <c r="L9" s="576"/>
      <c r="M9" s="574">
        <f>M10</f>
        <v>295.9</v>
      </c>
      <c r="N9" s="575"/>
      <c r="O9" s="575"/>
      <c r="P9" s="575">
        <f>P10</f>
        <v>295.9</v>
      </c>
      <c r="Q9" s="187"/>
    </row>
    <row r="10" spans="1:17" ht="77.25" customHeight="1">
      <c r="A10" s="13" t="s">
        <v>82</v>
      </c>
      <c r="B10" s="44" t="s">
        <v>124</v>
      </c>
      <c r="C10" s="173">
        <v>295.9</v>
      </c>
      <c r="D10" s="300"/>
      <c r="E10" s="300"/>
      <c r="F10" s="176">
        <v>295.9</v>
      </c>
      <c r="G10" s="206"/>
      <c r="H10" s="203">
        <v>295.9</v>
      </c>
      <c r="I10" s="204"/>
      <c r="J10" s="204"/>
      <c r="K10" s="204">
        <v>295.9</v>
      </c>
      <c r="L10" s="206"/>
      <c r="M10" s="203">
        <v>295.9</v>
      </c>
      <c r="N10" s="204"/>
      <c r="O10" s="204"/>
      <c r="P10" s="204">
        <v>295.9</v>
      </c>
      <c r="Q10" s="189"/>
    </row>
    <row r="11" spans="1:17" ht="29.25" customHeight="1">
      <c r="A11" s="13" t="s">
        <v>37</v>
      </c>
      <c r="B11" s="108" t="s">
        <v>58</v>
      </c>
      <c r="C11" s="577">
        <f>C12+C13+C14</f>
        <v>966.1</v>
      </c>
      <c r="D11" s="300"/>
      <c r="E11" s="300"/>
      <c r="F11" s="300">
        <f>F12+F13+F14</f>
        <v>966.1</v>
      </c>
      <c r="G11" s="206"/>
      <c r="H11" s="577">
        <f>H12+H13+H14</f>
        <v>504.644</v>
      </c>
      <c r="I11" s="300"/>
      <c r="J11" s="300"/>
      <c r="K11" s="300">
        <f>K12+K13+K14</f>
        <v>504.644</v>
      </c>
      <c r="L11" s="206"/>
      <c r="M11" s="577">
        <f>M12+M13+M14</f>
        <v>504.644</v>
      </c>
      <c r="N11" s="300"/>
      <c r="O11" s="300"/>
      <c r="P11" s="300">
        <f>P12+P13+P14</f>
        <v>504.644</v>
      </c>
      <c r="Q11" s="189"/>
    </row>
    <row r="12" spans="1:17" ht="74.25" customHeight="1">
      <c r="A12" s="13" t="s">
        <v>57</v>
      </c>
      <c r="B12" s="44" t="s">
        <v>238</v>
      </c>
      <c r="C12" s="578">
        <v>200</v>
      </c>
      <c r="D12" s="176"/>
      <c r="E12" s="176"/>
      <c r="F12" s="176">
        <v>200</v>
      </c>
      <c r="G12" s="206"/>
      <c r="H12" s="173">
        <v>0</v>
      </c>
      <c r="I12" s="176"/>
      <c r="J12" s="176"/>
      <c r="K12" s="176">
        <v>0</v>
      </c>
      <c r="L12" s="206"/>
      <c r="M12" s="173">
        <v>0</v>
      </c>
      <c r="N12" s="176"/>
      <c r="O12" s="176"/>
      <c r="P12" s="176">
        <v>0</v>
      </c>
      <c r="Q12" s="189"/>
    </row>
    <row r="13" spans="1:17" ht="26.25" customHeight="1">
      <c r="A13" s="13" t="s">
        <v>39</v>
      </c>
      <c r="B13" s="44" t="s">
        <v>59</v>
      </c>
      <c r="C13" s="578">
        <v>756.1</v>
      </c>
      <c r="D13" s="176"/>
      <c r="E13" s="176"/>
      <c r="F13" s="176">
        <v>756.1</v>
      </c>
      <c r="G13" s="206"/>
      <c r="H13" s="203">
        <v>504.644</v>
      </c>
      <c r="I13" s="204"/>
      <c r="J13" s="204"/>
      <c r="K13" s="204">
        <v>504.644</v>
      </c>
      <c r="L13" s="206"/>
      <c r="M13" s="203">
        <v>504.644</v>
      </c>
      <c r="N13" s="204"/>
      <c r="O13" s="204"/>
      <c r="P13" s="204">
        <v>504.644</v>
      </c>
      <c r="Q13" s="189"/>
    </row>
    <row r="14" spans="1:17" ht="51" customHeight="1" thickBot="1">
      <c r="A14" s="14" t="s">
        <v>40</v>
      </c>
      <c r="B14" s="50" t="s">
        <v>239</v>
      </c>
      <c r="C14" s="579">
        <v>10</v>
      </c>
      <c r="D14" s="368"/>
      <c r="E14" s="368"/>
      <c r="F14" s="368">
        <v>10</v>
      </c>
      <c r="G14" s="580"/>
      <c r="H14" s="239">
        <v>0</v>
      </c>
      <c r="I14" s="238"/>
      <c r="J14" s="238"/>
      <c r="K14" s="238">
        <v>0</v>
      </c>
      <c r="L14" s="580"/>
      <c r="M14" s="239">
        <v>0</v>
      </c>
      <c r="N14" s="238"/>
      <c r="O14" s="238"/>
      <c r="P14" s="238">
        <v>0</v>
      </c>
      <c r="Q14" s="194"/>
    </row>
    <row r="15" spans="1:17" ht="51.75" customHeight="1">
      <c r="A15" s="20" t="s">
        <v>77</v>
      </c>
      <c r="B15" s="69" t="s">
        <v>240</v>
      </c>
      <c r="C15" s="200">
        <f>C16</f>
        <v>73</v>
      </c>
      <c r="D15" s="201"/>
      <c r="E15" s="201"/>
      <c r="F15" s="201">
        <f>F16</f>
        <v>73</v>
      </c>
      <c r="G15" s="202"/>
      <c r="H15" s="200">
        <f>H16</f>
        <v>7.161</v>
      </c>
      <c r="I15" s="201"/>
      <c r="J15" s="201"/>
      <c r="K15" s="201">
        <f>K16</f>
        <v>7.161</v>
      </c>
      <c r="L15" s="202"/>
      <c r="M15" s="200">
        <f>M16</f>
        <v>7.161</v>
      </c>
      <c r="N15" s="201"/>
      <c r="O15" s="201"/>
      <c r="P15" s="201">
        <f>P16</f>
        <v>7.161</v>
      </c>
      <c r="Q15" s="199"/>
    </row>
    <row r="16" spans="1:17" ht="87.75" customHeight="1">
      <c r="A16" s="13" t="s">
        <v>49</v>
      </c>
      <c r="B16" s="44" t="s">
        <v>241</v>
      </c>
      <c r="C16" s="173">
        <v>73</v>
      </c>
      <c r="D16" s="176"/>
      <c r="E16" s="176"/>
      <c r="F16" s="176">
        <v>73</v>
      </c>
      <c r="G16" s="206"/>
      <c r="H16" s="203">
        <v>7.161</v>
      </c>
      <c r="I16" s="204"/>
      <c r="J16" s="204"/>
      <c r="K16" s="204">
        <v>7.161</v>
      </c>
      <c r="L16" s="206"/>
      <c r="M16" s="203">
        <v>7.161</v>
      </c>
      <c r="N16" s="204"/>
      <c r="O16" s="204"/>
      <c r="P16" s="204">
        <v>7.161</v>
      </c>
      <c r="Q16" s="189"/>
    </row>
    <row r="17" spans="1:17" ht="56.25" customHeight="1">
      <c r="A17" s="13" t="s">
        <v>55</v>
      </c>
      <c r="B17" s="70" t="s">
        <v>123</v>
      </c>
      <c r="C17" s="299">
        <f>C18+C19+C20+C21</f>
        <v>610</v>
      </c>
      <c r="D17" s="300"/>
      <c r="E17" s="300"/>
      <c r="F17" s="300">
        <f>F18+F19+F20+F21</f>
        <v>610</v>
      </c>
      <c r="G17" s="206"/>
      <c r="H17" s="299">
        <f>H18+H19+H20+H21</f>
        <v>550.4929999999999</v>
      </c>
      <c r="I17" s="300"/>
      <c r="J17" s="300"/>
      <c r="K17" s="300">
        <f>K18+K19+K20+K21</f>
        <v>550.4929999999999</v>
      </c>
      <c r="L17" s="206"/>
      <c r="M17" s="299">
        <f>M18+M19+M20+M21</f>
        <v>550.4929999999999</v>
      </c>
      <c r="N17" s="300"/>
      <c r="O17" s="300"/>
      <c r="P17" s="300">
        <f>P18+P19+P20+P21</f>
        <v>550.4929999999999</v>
      </c>
      <c r="Q17" s="189"/>
    </row>
    <row r="18" spans="1:17" ht="68.25" customHeight="1">
      <c r="A18" s="13" t="s">
        <v>50</v>
      </c>
      <c r="B18" s="101" t="s">
        <v>114</v>
      </c>
      <c r="C18" s="173">
        <v>80</v>
      </c>
      <c r="D18" s="176"/>
      <c r="E18" s="176"/>
      <c r="F18" s="176">
        <v>80</v>
      </c>
      <c r="G18" s="206"/>
      <c r="H18" s="203">
        <v>60</v>
      </c>
      <c r="I18" s="204"/>
      <c r="J18" s="204"/>
      <c r="K18" s="204">
        <v>60</v>
      </c>
      <c r="L18" s="206"/>
      <c r="M18" s="203">
        <v>60</v>
      </c>
      <c r="N18" s="204"/>
      <c r="O18" s="204"/>
      <c r="P18" s="204">
        <v>60</v>
      </c>
      <c r="Q18" s="189"/>
    </row>
    <row r="19" spans="1:17" ht="54.75" customHeight="1">
      <c r="A19" s="13" t="s">
        <v>110</v>
      </c>
      <c r="B19" s="207" t="s">
        <v>115</v>
      </c>
      <c r="C19" s="173">
        <v>80</v>
      </c>
      <c r="D19" s="176"/>
      <c r="E19" s="176"/>
      <c r="F19" s="176">
        <v>80</v>
      </c>
      <c r="G19" s="206"/>
      <c r="H19" s="203">
        <v>80</v>
      </c>
      <c r="I19" s="204"/>
      <c r="J19" s="204"/>
      <c r="K19" s="204">
        <v>80</v>
      </c>
      <c r="L19" s="206"/>
      <c r="M19" s="203">
        <v>80</v>
      </c>
      <c r="N19" s="204"/>
      <c r="O19" s="204"/>
      <c r="P19" s="204">
        <v>80</v>
      </c>
      <c r="Q19" s="189"/>
    </row>
    <row r="20" spans="1:17" ht="63.75" customHeight="1">
      <c r="A20" s="16" t="s">
        <v>111</v>
      </c>
      <c r="B20" s="208" t="s">
        <v>116</v>
      </c>
      <c r="C20" s="174">
        <v>50</v>
      </c>
      <c r="D20" s="320"/>
      <c r="E20" s="365"/>
      <c r="F20" s="365">
        <v>50</v>
      </c>
      <c r="G20" s="576"/>
      <c r="H20" s="237">
        <v>50</v>
      </c>
      <c r="I20" s="236"/>
      <c r="J20" s="236"/>
      <c r="K20" s="236">
        <v>50</v>
      </c>
      <c r="L20" s="576"/>
      <c r="M20" s="237">
        <v>50</v>
      </c>
      <c r="N20" s="236"/>
      <c r="O20" s="236"/>
      <c r="P20" s="236">
        <v>50</v>
      </c>
      <c r="Q20" s="187"/>
    </row>
    <row r="21" spans="1:17" ht="30.75" customHeight="1">
      <c r="A21" s="13" t="s">
        <v>117</v>
      </c>
      <c r="B21" s="207" t="s">
        <v>202</v>
      </c>
      <c r="C21" s="175">
        <v>400</v>
      </c>
      <c r="D21" s="177"/>
      <c r="E21" s="176"/>
      <c r="F21" s="176">
        <v>400</v>
      </c>
      <c r="G21" s="206"/>
      <c r="H21" s="203">
        <v>360.493</v>
      </c>
      <c r="I21" s="204"/>
      <c r="J21" s="204"/>
      <c r="K21" s="204">
        <v>360.493</v>
      </c>
      <c r="L21" s="206"/>
      <c r="M21" s="203">
        <v>360.493</v>
      </c>
      <c r="N21" s="204"/>
      <c r="O21" s="204"/>
      <c r="P21" s="204">
        <v>360.493</v>
      </c>
      <c r="Q21" s="189"/>
    </row>
    <row r="22" spans="1:17" ht="28.5" customHeight="1" thickBot="1">
      <c r="A22" s="14" t="s">
        <v>56</v>
      </c>
      <c r="B22" s="148" t="s">
        <v>447</v>
      </c>
      <c r="C22" s="514">
        <f>C23+C24+C25</f>
        <v>680</v>
      </c>
      <c r="D22" s="507"/>
      <c r="E22" s="581"/>
      <c r="F22" s="507">
        <f>F23+F24+F25</f>
        <v>680</v>
      </c>
      <c r="G22" s="580"/>
      <c r="H22" s="514">
        <f>H23+H24+H25</f>
        <v>680</v>
      </c>
      <c r="I22" s="507"/>
      <c r="J22" s="581"/>
      <c r="K22" s="507">
        <f>K23+K24+K25</f>
        <v>680</v>
      </c>
      <c r="L22" s="580"/>
      <c r="M22" s="514">
        <f>M23+M24+M25</f>
        <v>680</v>
      </c>
      <c r="N22" s="507"/>
      <c r="O22" s="581"/>
      <c r="P22" s="507">
        <f>P23+P24+P25</f>
        <v>680</v>
      </c>
      <c r="Q22" s="194"/>
    </row>
    <row r="23" spans="1:17" ht="124.5" customHeight="1">
      <c r="A23" s="433" t="s">
        <v>109</v>
      </c>
      <c r="B23" s="120" t="s">
        <v>112</v>
      </c>
      <c r="C23" s="304">
        <v>80</v>
      </c>
      <c r="D23" s="305"/>
      <c r="E23" s="305"/>
      <c r="F23" s="305">
        <v>80</v>
      </c>
      <c r="G23" s="202"/>
      <c r="H23" s="304">
        <v>80</v>
      </c>
      <c r="I23" s="305"/>
      <c r="J23" s="305"/>
      <c r="K23" s="305">
        <v>80</v>
      </c>
      <c r="L23" s="202"/>
      <c r="M23" s="304">
        <v>80</v>
      </c>
      <c r="N23" s="305"/>
      <c r="O23" s="305"/>
      <c r="P23" s="305">
        <v>80</v>
      </c>
      <c r="Q23" s="199"/>
    </row>
    <row r="24" spans="1:17" ht="135" customHeight="1">
      <c r="A24" s="434" t="s">
        <v>145</v>
      </c>
      <c r="B24" s="101" t="s">
        <v>113</v>
      </c>
      <c r="C24" s="173">
        <v>300</v>
      </c>
      <c r="D24" s="176"/>
      <c r="E24" s="176"/>
      <c r="F24" s="176">
        <v>300</v>
      </c>
      <c r="G24" s="206"/>
      <c r="H24" s="173">
        <v>300</v>
      </c>
      <c r="I24" s="176"/>
      <c r="J24" s="176"/>
      <c r="K24" s="176">
        <v>300</v>
      </c>
      <c r="L24" s="206"/>
      <c r="M24" s="173">
        <v>300</v>
      </c>
      <c r="N24" s="176"/>
      <c r="O24" s="176"/>
      <c r="P24" s="176">
        <v>300</v>
      </c>
      <c r="Q24" s="189"/>
    </row>
    <row r="25" spans="1:17" ht="99" customHeight="1">
      <c r="A25" s="435" t="s">
        <v>242</v>
      </c>
      <c r="B25" s="101" t="s">
        <v>204</v>
      </c>
      <c r="C25" s="174">
        <v>300</v>
      </c>
      <c r="D25" s="320"/>
      <c r="E25" s="320"/>
      <c r="F25" s="320">
        <v>300</v>
      </c>
      <c r="G25" s="582"/>
      <c r="H25" s="583">
        <v>300</v>
      </c>
      <c r="I25" s="584"/>
      <c r="J25" s="584"/>
      <c r="K25" s="584">
        <v>300</v>
      </c>
      <c r="L25" s="582"/>
      <c r="M25" s="583">
        <v>300</v>
      </c>
      <c r="N25" s="584"/>
      <c r="O25" s="584"/>
      <c r="P25" s="584">
        <v>300</v>
      </c>
      <c r="Q25" s="221"/>
    </row>
    <row r="26" spans="1:17" ht="41.25" customHeight="1">
      <c r="A26" s="434" t="s">
        <v>80</v>
      </c>
      <c r="B26" s="101" t="s">
        <v>186</v>
      </c>
      <c r="C26" s="173">
        <v>8340.5</v>
      </c>
      <c r="D26" s="176">
        <v>6364.1</v>
      </c>
      <c r="E26" s="176">
        <v>1976.4</v>
      </c>
      <c r="F26" s="176"/>
      <c r="G26" s="206"/>
      <c r="H26" s="203">
        <v>4643.908</v>
      </c>
      <c r="I26" s="204">
        <v>4122.608</v>
      </c>
      <c r="J26" s="204">
        <v>521.3</v>
      </c>
      <c r="K26" s="204"/>
      <c r="L26" s="206"/>
      <c r="M26" s="203">
        <v>4643.908</v>
      </c>
      <c r="N26" s="204">
        <v>4122.608</v>
      </c>
      <c r="O26" s="204">
        <v>521.3</v>
      </c>
      <c r="P26" s="204"/>
      <c r="Q26" s="189"/>
    </row>
    <row r="27" spans="1:17" ht="84.75" customHeight="1" thickBot="1">
      <c r="A27" s="436" t="s">
        <v>43</v>
      </c>
      <c r="B27" s="84" t="s">
        <v>187</v>
      </c>
      <c r="C27" s="367">
        <v>31.25</v>
      </c>
      <c r="D27" s="368"/>
      <c r="E27" s="368">
        <v>31.25</v>
      </c>
      <c r="F27" s="368"/>
      <c r="G27" s="580"/>
      <c r="H27" s="367">
        <v>31.25</v>
      </c>
      <c r="I27" s="368"/>
      <c r="J27" s="368">
        <v>31.25</v>
      </c>
      <c r="K27" s="238"/>
      <c r="L27" s="580"/>
      <c r="M27" s="367">
        <v>31.25</v>
      </c>
      <c r="N27" s="368"/>
      <c r="O27" s="368">
        <v>31.25</v>
      </c>
      <c r="P27" s="238"/>
      <c r="Q27" s="194"/>
    </row>
    <row r="28" spans="1:17" ht="50.25" customHeight="1">
      <c r="A28" s="433" t="s">
        <v>48</v>
      </c>
      <c r="B28" s="67" t="s">
        <v>203</v>
      </c>
      <c r="C28" s="304">
        <v>28.56</v>
      </c>
      <c r="D28" s="305"/>
      <c r="E28" s="305">
        <v>28.56</v>
      </c>
      <c r="F28" s="305"/>
      <c r="G28" s="202"/>
      <c r="H28" s="304">
        <v>28.56</v>
      </c>
      <c r="I28" s="305"/>
      <c r="J28" s="305">
        <v>28.56</v>
      </c>
      <c r="K28" s="569"/>
      <c r="L28" s="202"/>
      <c r="M28" s="304">
        <v>28.56</v>
      </c>
      <c r="N28" s="305"/>
      <c r="O28" s="305">
        <v>28.56</v>
      </c>
      <c r="P28" s="569"/>
      <c r="Q28" s="199"/>
    </row>
    <row r="29" spans="1:17" ht="50.25" customHeight="1">
      <c r="A29" s="434" t="s">
        <v>65</v>
      </c>
      <c r="B29" s="101" t="s">
        <v>188</v>
      </c>
      <c r="C29" s="173">
        <v>16.318</v>
      </c>
      <c r="D29" s="176"/>
      <c r="E29" s="176">
        <v>16.318</v>
      </c>
      <c r="F29" s="176"/>
      <c r="G29" s="206"/>
      <c r="H29" s="173">
        <v>16.318</v>
      </c>
      <c r="I29" s="176"/>
      <c r="J29" s="176">
        <v>16.318</v>
      </c>
      <c r="K29" s="204"/>
      <c r="L29" s="206"/>
      <c r="M29" s="173">
        <v>16.318</v>
      </c>
      <c r="N29" s="176"/>
      <c r="O29" s="176">
        <v>16.318</v>
      </c>
      <c r="P29" s="204"/>
      <c r="Q29" s="189"/>
    </row>
    <row r="30" spans="1:17" ht="51.75" customHeight="1">
      <c r="A30" s="435" t="s">
        <v>76</v>
      </c>
      <c r="B30" s="227" t="s">
        <v>305</v>
      </c>
      <c r="C30" s="175">
        <v>378</v>
      </c>
      <c r="D30" s="177"/>
      <c r="E30" s="177">
        <v>378</v>
      </c>
      <c r="F30" s="177"/>
      <c r="G30" s="585"/>
      <c r="H30" s="175">
        <v>199.182</v>
      </c>
      <c r="I30" s="177"/>
      <c r="J30" s="177">
        <v>199.182</v>
      </c>
      <c r="K30" s="586"/>
      <c r="L30" s="585"/>
      <c r="M30" s="175">
        <v>199.182</v>
      </c>
      <c r="N30" s="177"/>
      <c r="O30" s="177">
        <v>199.182</v>
      </c>
      <c r="P30" s="586"/>
      <c r="Q30" s="228"/>
    </row>
    <row r="31" spans="1:17" ht="36.75" customHeight="1">
      <c r="A31" s="437" t="s">
        <v>45</v>
      </c>
      <c r="B31" s="101" t="s">
        <v>462</v>
      </c>
      <c r="C31" s="173">
        <v>47.3</v>
      </c>
      <c r="D31" s="176"/>
      <c r="E31" s="176">
        <v>47.3</v>
      </c>
      <c r="F31" s="176"/>
      <c r="G31" s="206"/>
      <c r="H31" s="173">
        <v>0</v>
      </c>
      <c r="I31" s="176"/>
      <c r="J31" s="176">
        <v>0</v>
      </c>
      <c r="K31" s="204"/>
      <c r="L31" s="206"/>
      <c r="M31" s="173">
        <v>0</v>
      </c>
      <c r="N31" s="176"/>
      <c r="O31" s="176">
        <v>0</v>
      </c>
      <c r="P31" s="204"/>
      <c r="Q31" s="189"/>
    </row>
    <row r="32" spans="1:17" ht="26.25" customHeight="1">
      <c r="A32" s="437" t="s">
        <v>66</v>
      </c>
      <c r="B32" s="101" t="s">
        <v>463</v>
      </c>
      <c r="C32" s="173">
        <v>1000</v>
      </c>
      <c r="D32" s="176"/>
      <c r="E32" s="176">
        <v>1000</v>
      </c>
      <c r="F32" s="176"/>
      <c r="G32" s="206"/>
      <c r="H32" s="173">
        <v>0</v>
      </c>
      <c r="I32" s="176"/>
      <c r="J32" s="176">
        <v>0</v>
      </c>
      <c r="K32" s="204"/>
      <c r="L32" s="206"/>
      <c r="M32" s="173">
        <v>0</v>
      </c>
      <c r="N32" s="176"/>
      <c r="O32" s="176">
        <v>0</v>
      </c>
      <c r="P32" s="204"/>
      <c r="Q32" s="189"/>
    </row>
    <row r="33" spans="1:17" ht="39" customHeight="1">
      <c r="A33" s="437" t="s">
        <v>54</v>
      </c>
      <c r="B33" s="101" t="s">
        <v>464</v>
      </c>
      <c r="C33" s="173">
        <v>73.2</v>
      </c>
      <c r="D33" s="176"/>
      <c r="E33" s="176">
        <v>73.2</v>
      </c>
      <c r="F33" s="176"/>
      <c r="G33" s="206"/>
      <c r="H33" s="173">
        <v>0</v>
      </c>
      <c r="I33" s="176"/>
      <c r="J33" s="176">
        <v>0</v>
      </c>
      <c r="K33" s="204"/>
      <c r="L33" s="206"/>
      <c r="M33" s="173">
        <v>0</v>
      </c>
      <c r="N33" s="176"/>
      <c r="O33" s="176">
        <v>0</v>
      </c>
      <c r="P33" s="204"/>
      <c r="Q33" s="189"/>
    </row>
    <row r="34" spans="1:17" ht="63" customHeight="1" thickBot="1">
      <c r="A34" s="438" t="s">
        <v>68</v>
      </c>
      <c r="B34" s="84" t="s">
        <v>465</v>
      </c>
      <c r="C34" s="367">
        <v>23.9</v>
      </c>
      <c r="D34" s="368"/>
      <c r="E34" s="368">
        <v>23.9</v>
      </c>
      <c r="F34" s="368"/>
      <c r="G34" s="580"/>
      <c r="H34" s="367">
        <v>0</v>
      </c>
      <c r="I34" s="368"/>
      <c r="J34" s="368">
        <v>0</v>
      </c>
      <c r="K34" s="238"/>
      <c r="L34" s="580"/>
      <c r="M34" s="367">
        <v>0</v>
      </c>
      <c r="N34" s="368"/>
      <c r="O34" s="368">
        <v>0</v>
      </c>
      <c r="P34" s="238"/>
      <c r="Q34" s="194"/>
    </row>
    <row r="35" spans="1:17" ht="68.25" customHeight="1" thickBot="1">
      <c r="A35" s="511">
        <v>2</v>
      </c>
      <c r="B35" s="230" t="s">
        <v>164</v>
      </c>
      <c r="C35" s="231">
        <f>C36+C37+C38+C39+C40+C41</f>
        <v>36681.271</v>
      </c>
      <c r="D35" s="232"/>
      <c r="E35" s="232">
        <f>E40+E41</f>
        <v>12735.271</v>
      </c>
      <c r="F35" s="232">
        <f>F36+F37+F38+F39</f>
        <v>23946</v>
      </c>
      <c r="G35" s="185"/>
      <c r="H35" s="231">
        <f>H36+H37+H38+H39+H40+H41</f>
        <v>21327.484</v>
      </c>
      <c r="I35" s="232"/>
      <c r="J35" s="232">
        <f>J40+J41</f>
        <v>8018.863</v>
      </c>
      <c r="K35" s="232">
        <f>K36+K37+K38+K39</f>
        <v>13308.621</v>
      </c>
      <c r="L35" s="113"/>
      <c r="M35" s="231">
        <f>M36+M37+M38+M39+M40+M41</f>
        <v>21327.484</v>
      </c>
      <c r="N35" s="232"/>
      <c r="O35" s="232">
        <f>O40+O41</f>
        <v>8018.863</v>
      </c>
      <c r="P35" s="232">
        <f>P36+P37+P38+P39</f>
        <v>13308.621</v>
      </c>
      <c r="Q35" s="113"/>
    </row>
    <row r="36" spans="1:17" ht="97.5" customHeight="1" thickBot="1">
      <c r="A36" s="439">
        <v>1</v>
      </c>
      <c r="B36" s="125" t="s">
        <v>185</v>
      </c>
      <c r="C36" s="587">
        <v>390</v>
      </c>
      <c r="D36" s="588"/>
      <c r="E36" s="588"/>
      <c r="F36" s="588">
        <v>390</v>
      </c>
      <c r="G36" s="589"/>
      <c r="H36" s="587">
        <v>283.42</v>
      </c>
      <c r="I36" s="588"/>
      <c r="J36" s="588"/>
      <c r="K36" s="588">
        <v>283.42</v>
      </c>
      <c r="L36" s="589"/>
      <c r="M36" s="587">
        <v>283.42</v>
      </c>
      <c r="N36" s="588"/>
      <c r="O36" s="588"/>
      <c r="P36" s="588">
        <v>283.42</v>
      </c>
      <c r="Q36" s="185"/>
    </row>
    <row r="37" spans="1:17" ht="54.75" customHeight="1">
      <c r="A37" s="179">
        <v>2</v>
      </c>
      <c r="B37" s="67" t="s">
        <v>393</v>
      </c>
      <c r="C37" s="568">
        <v>100</v>
      </c>
      <c r="D37" s="569"/>
      <c r="E37" s="569"/>
      <c r="F37" s="569">
        <v>100</v>
      </c>
      <c r="G37" s="202"/>
      <c r="H37" s="568">
        <v>83.846</v>
      </c>
      <c r="I37" s="569"/>
      <c r="J37" s="569"/>
      <c r="K37" s="569">
        <v>83.846</v>
      </c>
      <c r="L37" s="202"/>
      <c r="M37" s="568">
        <v>83.846</v>
      </c>
      <c r="N37" s="569"/>
      <c r="O37" s="569"/>
      <c r="P37" s="569">
        <v>83.846</v>
      </c>
      <c r="Q37" s="199"/>
    </row>
    <row r="38" spans="1:17" ht="58.5" customHeight="1">
      <c r="A38" s="28">
        <v>3</v>
      </c>
      <c r="B38" s="101" t="s">
        <v>394</v>
      </c>
      <c r="C38" s="203">
        <v>22456</v>
      </c>
      <c r="D38" s="204"/>
      <c r="E38" s="204"/>
      <c r="F38" s="204">
        <v>22456</v>
      </c>
      <c r="G38" s="206"/>
      <c r="H38" s="203">
        <v>12941.355</v>
      </c>
      <c r="I38" s="204"/>
      <c r="J38" s="204"/>
      <c r="K38" s="204">
        <v>12941.355</v>
      </c>
      <c r="L38" s="206"/>
      <c r="M38" s="203">
        <v>12941.355</v>
      </c>
      <c r="N38" s="204"/>
      <c r="O38" s="204"/>
      <c r="P38" s="204">
        <v>12941.355</v>
      </c>
      <c r="Q38" s="189"/>
    </row>
    <row r="39" spans="1:17" ht="90.75" customHeight="1">
      <c r="A39" s="25">
        <v>4</v>
      </c>
      <c r="B39" s="234" t="s">
        <v>395</v>
      </c>
      <c r="C39" s="237">
        <v>1000</v>
      </c>
      <c r="D39" s="236"/>
      <c r="E39" s="236"/>
      <c r="F39" s="236">
        <v>1000</v>
      </c>
      <c r="G39" s="576"/>
      <c r="H39" s="237">
        <v>0</v>
      </c>
      <c r="I39" s="236"/>
      <c r="J39" s="236"/>
      <c r="K39" s="236">
        <v>0</v>
      </c>
      <c r="L39" s="576"/>
      <c r="M39" s="237">
        <v>0</v>
      </c>
      <c r="N39" s="236"/>
      <c r="O39" s="236"/>
      <c r="P39" s="236">
        <v>0</v>
      </c>
      <c r="Q39" s="187"/>
    </row>
    <row r="40" spans="1:17" ht="106.5" customHeight="1">
      <c r="A40" s="25">
        <v>5</v>
      </c>
      <c r="B40" s="234" t="s">
        <v>183</v>
      </c>
      <c r="C40" s="237">
        <v>1169.1</v>
      </c>
      <c r="D40" s="236"/>
      <c r="E40" s="236">
        <v>1169.1</v>
      </c>
      <c r="F40" s="236"/>
      <c r="G40" s="576"/>
      <c r="H40" s="237">
        <v>748.665</v>
      </c>
      <c r="I40" s="236"/>
      <c r="J40" s="236">
        <v>748.665</v>
      </c>
      <c r="K40" s="236"/>
      <c r="L40" s="576"/>
      <c r="M40" s="237">
        <v>748.665</v>
      </c>
      <c r="N40" s="236"/>
      <c r="O40" s="236">
        <v>748.665</v>
      </c>
      <c r="P40" s="236"/>
      <c r="Q40" s="187"/>
    </row>
    <row r="41" spans="1:17" ht="110.25" customHeight="1" thickBot="1">
      <c r="A41" s="71">
        <v>6</v>
      </c>
      <c r="B41" s="84" t="s">
        <v>184</v>
      </c>
      <c r="C41" s="239">
        <v>11566.171</v>
      </c>
      <c r="D41" s="238"/>
      <c r="E41" s="238">
        <v>11566.171</v>
      </c>
      <c r="F41" s="238"/>
      <c r="G41" s="580"/>
      <c r="H41" s="239">
        <v>7270.198</v>
      </c>
      <c r="I41" s="238"/>
      <c r="J41" s="238">
        <v>7270.198</v>
      </c>
      <c r="K41" s="238"/>
      <c r="L41" s="580"/>
      <c r="M41" s="239">
        <v>7270.198</v>
      </c>
      <c r="N41" s="238"/>
      <c r="O41" s="238">
        <v>7270.198</v>
      </c>
      <c r="P41" s="238"/>
      <c r="Q41" s="194"/>
    </row>
    <row r="42" spans="1:17" ht="118.5" customHeight="1" thickBot="1">
      <c r="A42" s="75">
        <v>3</v>
      </c>
      <c r="B42" s="240" t="s">
        <v>165</v>
      </c>
      <c r="C42" s="590">
        <f>C43</f>
        <v>12789.4</v>
      </c>
      <c r="D42" s="591"/>
      <c r="E42" s="591">
        <f>E43</f>
        <v>1078.6</v>
      </c>
      <c r="F42" s="591">
        <f>F43</f>
        <v>11710.8</v>
      </c>
      <c r="G42" s="592"/>
      <c r="H42" s="590">
        <f>H43</f>
        <v>7353.602</v>
      </c>
      <c r="I42" s="591"/>
      <c r="J42" s="591">
        <f>J43</f>
        <v>832.14</v>
      </c>
      <c r="K42" s="591">
        <f>K43</f>
        <v>6521.462</v>
      </c>
      <c r="L42" s="593"/>
      <c r="M42" s="590">
        <f>M43</f>
        <v>7353.602</v>
      </c>
      <c r="N42" s="591"/>
      <c r="O42" s="591">
        <f>O43</f>
        <v>832.14</v>
      </c>
      <c r="P42" s="591">
        <f>P43</f>
        <v>6521.462</v>
      </c>
      <c r="Q42" s="241"/>
    </row>
    <row r="43" spans="1:17" ht="48.75" customHeight="1" thickBot="1">
      <c r="A43" s="54">
        <v>1</v>
      </c>
      <c r="B43" s="27" t="s">
        <v>27</v>
      </c>
      <c r="C43" s="587">
        <v>12789.4</v>
      </c>
      <c r="D43" s="594"/>
      <c r="E43" s="588">
        <v>1078.6</v>
      </c>
      <c r="F43" s="588">
        <v>11710.8</v>
      </c>
      <c r="G43" s="595"/>
      <c r="H43" s="587">
        <v>7353.602</v>
      </c>
      <c r="I43" s="588"/>
      <c r="J43" s="588">
        <v>832.14</v>
      </c>
      <c r="K43" s="588">
        <v>6521.462</v>
      </c>
      <c r="L43" s="589"/>
      <c r="M43" s="587">
        <v>7353.602</v>
      </c>
      <c r="N43" s="588"/>
      <c r="O43" s="588">
        <v>832.14</v>
      </c>
      <c r="P43" s="588">
        <v>6521.462</v>
      </c>
      <c r="Q43" s="185"/>
    </row>
    <row r="44" spans="1:17" ht="108.75" customHeight="1" thickBot="1">
      <c r="A44" s="26">
        <v>4</v>
      </c>
      <c r="B44" s="102" t="s">
        <v>166</v>
      </c>
      <c r="C44" s="233">
        <f>C45+C54</f>
        <v>56746.24</v>
      </c>
      <c r="D44" s="232"/>
      <c r="E44" s="232">
        <f>E45+E54</f>
        <v>15108.1</v>
      </c>
      <c r="F44" s="232">
        <f>F45+F54</f>
        <v>29638.15</v>
      </c>
      <c r="G44" s="113">
        <f>G45+G54</f>
        <v>12000</v>
      </c>
      <c r="H44" s="245">
        <f>H45+H54</f>
        <v>49603.85800000001</v>
      </c>
      <c r="I44" s="112"/>
      <c r="J44" s="112">
        <f>J45+J54</f>
        <v>14515.62</v>
      </c>
      <c r="K44" s="112">
        <f>K45+K54</f>
        <v>24366.828</v>
      </c>
      <c r="L44" s="113">
        <f>L45+L54</f>
        <v>10721.41</v>
      </c>
      <c r="M44" s="245">
        <f>M45+M54</f>
        <v>49603.85800000001</v>
      </c>
      <c r="N44" s="112"/>
      <c r="O44" s="112">
        <f>O45+O54</f>
        <v>14515.62</v>
      </c>
      <c r="P44" s="112">
        <f>P45+P54</f>
        <v>24366.828</v>
      </c>
      <c r="Q44" s="113">
        <f>Q45+Q54</f>
        <v>10721.41</v>
      </c>
    </row>
    <row r="45" spans="1:17" ht="18" customHeight="1">
      <c r="A45" s="442" t="s">
        <v>50</v>
      </c>
      <c r="B45" s="512" t="s">
        <v>42</v>
      </c>
      <c r="C45" s="596">
        <f>C46+C47+C48+C49+C50+C51+C52+C53</f>
        <v>55668.21</v>
      </c>
      <c r="D45" s="597"/>
      <c r="E45" s="597">
        <f>E46+E47+E48+E49+E50+E51+E52+E53</f>
        <v>15108.1</v>
      </c>
      <c r="F45" s="597">
        <f>F46+F47+F48+F49+F50+F51+F52+F53</f>
        <v>28560.120000000003</v>
      </c>
      <c r="G45" s="444">
        <f>G46+G47+G48+G49+G50+G51+G52+G53</f>
        <v>12000</v>
      </c>
      <c r="H45" s="596">
        <f>H46+H47+H48+H49+H50+H51+H52+H53</f>
        <v>48559.54000000001</v>
      </c>
      <c r="I45" s="597"/>
      <c r="J45" s="443">
        <f>J46+J47+J48+J49+J50+J51+J52+J53</f>
        <v>14515.62</v>
      </c>
      <c r="K45" s="597">
        <f>K46+K47+K48+K49+K50+K51+K52+K53</f>
        <v>23322.510000000002</v>
      </c>
      <c r="L45" s="444">
        <f>L46+L47+L48+L49+L50+L51+L52+L53</f>
        <v>10721.41</v>
      </c>
      <c r="M45" s="596">
        <f>M46+M47+M48+M49+M50+M51+M52+M53</f>
        <v>48559.54000000001</v>
      </c>
      <c r="N45" s="597"/>
      <c r="O45" s="597">
        <f>O46+O47+O48+O49+O50+O51+O52+O53</f>
        <v>14515.62</v>
      </c>
      <c r="P45" s="597">
        <f>P46+P47+P48+P49+P50+P51+P52+P53</f>
        <v>23322.510000000002</v>
      </c>
      <c r="Q45" s="444">
        <f>Q46+Q47+Q48+Q49+Q50+Q51+Q52+Q53</f>
        <v>10721.41</v>
      </c>
    </row>
    <row r="46" spans="1:17" ht="48.75" customHeight="1">
      <c r="A46" s="34">
        <v>1</v>
      </c>
      <c r="B46" s="44" t="s">
        <v>32</v>
      </c>
      <c r="C46" s="203">
        <v>29091.28</v>
      </c>
      <c r="D46" s="204"/>
      <c r="E46" s="204">
        <v>6618</v>
      </c>
      <c r="F46" s="204">
        <v>18474.77</v>
      </c>
      <c r="G46" s="206">
        <v>3998.513</v>
      </c>
      <c r="H46" s="203">
        <v>24753.49</v>
      </c>
      <c r="I46" s="204"/>
      <c r="J46" s="204">
        <v>6592.04</v>
      </c>
      <c r="K46" s="204">
        <v>14198.55</v>
      </c>
      <c r="L46" s="206">
        <v>3962.9</v>
      </c>
      <c r="M46" s="203">
        <v>24753.49</v>
      </c>
      <c r="N46" s="204"/>
      <c r="O46" s="204">
        <v>6592.04</v>
      </c>
      <c r="P46" s="204">
        <v>14198.55</v>
      </c>
      <c r="Q46" s="206">
        <v>3962.9</v>
      </c>
    </row>
    <row r="47" spans="1:17" ht="51" customHeight="1">
      <c r="A47" s="34">
        <v>2</v>
      </c>
      <c r="B47" s="44" t="s">
        <v>126</v>
      </c>
      <c r="C47" s="203">
        <v>12719.18</v>
      </c>
      <c r="D47" s="204"/>
      <c r="E47" s="204">
        <v>4820</v>
      </c>
      <c r="F47" s="204">
        <v>2538.32</v>
      </c>
      <c r="G47" s="206">
        <v>5360.863</v>
      </c>
      <c r="H47" s="203">
        <v>10409.92</v>
      </c>
      <c r="I47" s="204"/>
      <c r="J47" s="204">
        <v>4324.75</v>
      </c>
      <c r="K47" s="204">
        <v>1959.61</v>
      </c>
      <c r="L47" s="206">
        <v>4125.56</v>
      </c>
      <c r="M47" s="203">
        <v>10409.92</v>
      </c>
      <c r="N47" s="204"/>
      <c r="O47" s="204">
        <v>4324.75</v>
      </c>
      <c r="P47" s="204">
        <v>1959.61</v>
      </c>
      <c r="Q47" s="206">
        <v>4125.56</v>
      </c>
    </row>
    <row r="48" spans="1:17" ht="85.5" customHeight="1" thickBot="1">
      <c r="A48" s="58">
        <v>3</v>
      </c>
      <c r="B48" s="50" t="s">
        <v>127</v>
      </c>
      <c r="C48" s="239">
        <v>7723.29</v>
      </c>
      <c r="D48" s="238"/>
      <c r="E48" s="238">
        <v>2982.2</v>
      </c>
      <c r="F48" s="238">
        <v>2100.47</v>
      </c>
      <c r="G48" s="580">
        <v>2640.624</v>
      </c>
      <c r="H48" s="239">
        <v>7563.14</v>
      </c>
      <c r="I48" s="238"/>
      <c r="J48" s="238">
        <v>2962.33</v>
      </c>
      <c r="K48" s="238">
        <v>1967.86</v>
      </c>
      <c r="L48" s="580">
        <v>2632.95</v>
      </c>
      <c r="M48" s="239">
        <v>7563.14</v>
      </c>
      <c r="N48" s="238"/>
      <c r="O48" s="238">
        <v>2962.33</v>
      </c>
      <c r="P48" s="238">
        <v>1967.86</v>
      </c>
      <c r="Q48" s="580">
        <v>2632.95</v>
      </c>
    </row>
    <row r="49" spans="1:17" ht="72" customHeight="1">
      <c r="A49" s="57">
        <v>4</v>
      </c>
      <c r="B49" s="49" t="s">
        <v>481</v>
      </c>
      <c r="C49" s="568">
        <v>4145.81</v>
      </c>
      <c r="D49" s="569"/>
      <c r="E49" s="569"/>
      <c r="F49" s="569">
        <v>4145.81</v>
      </c>
      <c r="G49" s="202"/>
      <c r="H49" s="568">
        <v>3903.22</v>
      </c>
      <c r="I49" s="569"/>
      <c r="J49" s="569"/>
      <c r="K49" s="569">
        <v>3903.22</v>
      </c>
      <c r="L49" s="202"/>
      <c r="M49" s="568">
        <v>3903.22</v>
      </c>
      <c r="N49" s="569"/>
      <c r="O49" s="569"/>
      <c r="P49" s="569">
        <v>3903.22</v>
      </c>
      <c r="Q49" s="202"/>
    </row>
    <row r="50" spans="1:17" ht="40.5" customHeight="1">
      <c r="A50" s="34">
        <v>5</v>
      </c>
      <c r="B50" s="44" t="s">
        <v>128</v>
      </c>
      <c r="C50" s="203">
        <v>10.5</v>
      </c>
      <c r="D50" s="204"/>
      <c r="E50" s="204"/>
      <c r="F50" s="204">
        <v>10.5</v>
      </c>
      <c r="G50" s="206"/>
      <c r="H50" s="203">
        <v>10.5</v>
      </c>
      <c r="I50" s="204"/>
      <c r="J50" s="204"/>
      <c r="K50" s="204">
        <v>10.5</v>
      </c>
      <c r="L50" s="206"/>
      <c r="M50" s="203">
        <v>10.5</v>
      </c>
      <c r="N50" s="204"/>
      <c r="O50" s="204"/>
      <c r="P50" s="204">
        <v>10.5</v>
      </c>
      <c r="Q50" s="206"/>
    </row>
    <row r="51" spans="1:17" ht="53.25" customHeight="1">
      <c r="A51" s="34">
        <v>6</v>
      </c>
      <c r="B51" s="44" t="s">
        <v>129</v>
      </c>
      <c r="C51" s="203">
        <v>559.9</v>
      </c>
      <c r="D51" s="204"/>
      <c r="E51" s="204"/>
      <c r="F51" s="204">
        <v>559.9</v>
      </c>
      <c r="G51" s="206"/>
      <c r="H51" s="203">
        <v>559.9</v>
      </c>
      <c r="I51" s="204"/>
      <c r="J51" s="204"/>
      <c r="K51" s="204">
        <v>559.9</v>
      </c>
      <c r="L51" s="206"/>
      <c r="M51" s="203">
        <v>559.9</v>
      </c>
      <c r="N51" s="204"/>
      <c r="O51" s="204"/>
      <c r="P51" s="204">
        <v>559.9</v>
      </c>
      <c r="Q51" s="206"/>
    </row>
    <row r="52" spans="1:17" ht="67.5" customHeight="1">
      <c r="A52" s="34">
        <v>7</v>
      </c>
      <c r="B52" s="44" t="s">
        <v>130</v>
      </c>
      <c r="C52" s="203">
        <v>1338.25</v>
      </c>
      <c r="D52" s="204"/>
      <c r="E52" s="204">
        <v>687.9</v>
      </c>
      <c r="F52" s="204">
        <v>650.35</v>
      </c>
      <c r="G52" s="206"/>
      <c r="H52" s="203">
        <v>1279.37</v>
      </c>
      <c r="I52" s="204"/>
      <c r="J52" s="204">
        <v>636.5</v>
      </c>
      <c r="K52" s="204">
        <v>642.87</v>
      </c>
      <c r="L52" s="206"/>
      <c r="M52" s="203">
        <v>1279.37</v>
      </c>
      <c r="N52" s="204"/>
      <c r="O52" s="204">
        <v>636.5</v>
      </c>
      <c r="P52" s="204">
        <v>642.87</v>
      </c>
      <c r="Q52" s="206"/>
    </row>
    <row r="53" spans="1:17" ht="30" customHeight="1">
      <c r="A53" s="34">
        <v>8</v>
      </c>
      <c r="B53" s="44" t="s">
        <v>131</v>
      </c>
      <c r="C53" s="203">
        <v>80</v>
      </c>
      <c r="D53" s="204"/>
      <c r="E53" s="204"/>
      <c r="F53" s="204">
        <v>80</v>
      </c>
      <c r="G53" s="206"/>
      <c r="H53" s="203">
        <v>80</v>
      </c>
      <c r="I53" s="204"/>
      <c r="J53" s="204"/>
      <c r="K53" s="204">
        <v>80</v>
      </c>
      <c r="L53" s="206"/>
      <c r="M53" s="203">
        <v>80</v>
      </c>
      <c r="N53" s="204"/>
      <c r="O53" s="204"/>
      <c r="P53" s="204">
        <v>80</v>
      </c>
      <c r="Q53" s="206"/>
    </row>
    <row r="54" spans="1:17" ht="22.5" customHeight="1">
      <c r="A54" s="88" t="s">
        <v>110</v>
      </c>
      <c r="B54" s="513" t="s">
        <v>41</v>
      </c>
      <c r="C54" s="246">
        <f>C55</f>
        <v>1078.03</v>
      </c>
      <c r="D54" s="247"/>
      <c r="E54" s="247"/>
      <c r="F54" s="247">
        <f>F55</f>
        <v>1078.03</v>
      </c>
      <c r="G54" s="248"/>
      <c r="H54" s="246">
        <f>H55</f>
        <v>1044.318</v>
      </c>
      <c r="I54" s="247"/>
      <c r="J54" s="247"/>
      <c r="K54" s="247">
        <f>K55</f>
        <v>1044.318</v>
      </c>
      <c r="L54" s="248"/>
      <c r="M54" s="246">
        <f>M55</f>
        <v>1044.318</v>
      </c>
      <c r="N54" s="247"/>
      <c r="O54" s="247"/>
      <c r="P54" s="247">
        <f>P55</f>
        <v>1044.318</v>
      </c>
      <c r="Q54" s="206"/>
    </row>
    <row r="55" spans="1:17" ht="78" customHeight="1" thickBot="1">
      <c r="A55" s="58">
        <v>1</v>
      </c>
      <c r="B55" s="50" t="s">
        <v>452</v>
      </c>
      <c r="C55" s="239">
        <v>1078.03</v>
      </c>
      <c r="D55" s="238"/>
      <c r="E55" s="238"/>
      <c r="F55" s="238">
        <v>1078.03</v>
      </c>
      <c r="G55" s="580"/>
      <c r="H55" s="239">
        <v>1044.318</v>
      </c>
      <c r="I55" s="238"/>
      <c r="J55" s="238"/>
      <c r="K55" s="238">
        <v>1044.318</v>
      </c>
      <c r="L55" s="580"/>
      <c r="M55" s="239">
        <v>1044.318</v>
      </c>
      <c r="N55" s="238"/>
      <c r="O55" s="238"/>
      <c r="P55" s="238">
        <v>1044.318</v>
      </c>
      <c r="Q55" s="580"/>
    </row>
    <row r="56" spans="1:17" ht="53.25" customHeight="1" thickBot="1">
      <c r="A56" s="26">
        <v>5</v>
      </c>
      <c r="B56" s="249" t="s">
        <v>167</v>
      </c>
      <c r="C56" s="250">
        <f>C57+C58+C59+C60+C61+C62+C63+C64+C65+C66+C67+C68+C69</f>
        <v>25000</v>
      </c>
      <c r="D56" s="112"/>
      <c r="E56" s="251"/>
      <c r="F56" s="252">
        <f>F57+F58+F59+F60+F61+F62+F63+F64+F65+F66+F67+F68+F69</f>
        <v>25000</v>
      </c>
      <c r="G56" s="244"/>
      <c r="H56" s="608">
        <f>H57+H58+H59+H60+H61+H62+H63+H64+H65+H66+H67+H68+H69</f>
        <v>24493.26</v>
      </c>
      <c r="I56" s="253"/>
      <c r="J56" s="253"/>
      <c r="K56" s="609">
        <f>K57+K58+K59+K60+K61+K62+K63+K64+K65+K66+K67+K68+K69</f>
        <v>24493.26</v>
      </c>
      <c r="L56" s="254"/>
      <c r="M56" s="608">
        <f>M57+M58+M59+M60+M61+M62+M63+M64+M65+M66+M67+M68+M69</f>
        <v>24468.099999999995</v>
      </c>
      <c r="N56" s="609"/>
      <c r="O56" s="609"/>
      <c r="P56" s="609">
        <f>P57+P58+P59+P60+P61+P62+P63+P64+P65+P66+P67+P68+P69</f>
        <v>24468.099999999995</v>
      </c>
      <c r="Q56" s="244"/>
    </row>
    <row r="57" spans="1:17" ht="44.25" customHeight="1" thickBot="1">
      <c r="A57" s="445">
        <v>1</v>
      </c>
      <c r="B57" s="446" t="s">
        <v>28</v>
      </c>
      <c r="C57" s="447">
        <v>1145</v>
      </c>
      <c r="D57" s="242"/>
      <c r="E57" s="242"/>
      <c r="F57" s="448">
        <v>1145</v>
      </c>
      <c r="G57" s="185"/>
      <c r="H57" s="243">
        <v>1138.9</v>
      </c>
      <c r="I57" s="242"/>
      <c r="J57" s="242"/>
      <c r="K57" s="242">
        <v>1138.9</v>
      </c>
      <c r="L57" s="244"/>
      <c r="M57" s="243">
        <v>1126.9</v>
      </c>
      <c r="N57" s="242"/>
      <c r="O57" s="242"/>
      <c r="P57" s="242">
        <v>1126.9</v>
      </c>
      <c r="Q57" s="185"/>
    </row>
    <row r="58" spans="1:17" ht="87.75" customHeight="1">
      <c r="A58" s="57">
        <v>2</v>
      </c>
      <c r="B58" s="255" t="s">
        <v>29</v>
      </c>
      <c r="C58" s="263">
        <v>2211</v>
      </c>
      <c r="D58" s="225"/>
      <c r="E58" s="225"/>
      <c r="F58" s="264">
        <v>2211</v>
      </c>
      <c r="G58" s="199"/>
      <c r="H58" s="235">
        <v>2210.71</v>
      </c>
      <c r="I58" s="225"/>
      <c r="J58" s="225"/>
      <c r="K58" s="225">
        <v>2210.71</v>
      </c>
      <c r="L58" s="226"/>
      <c r="M58" s="235">
        <v>2208.76</v>
      </c>
      <c r="N58" s="225"/>
      <c r="O58" s="225"/>
      <c r="P58" s="225">
        <v>2208.76</v>
      </c>
      <c r="Q58" s="199"/>
    </row>
    <row r="59" spans="1:17" ht="26.25" customHeight="1">
      <c r="A59" s="34">
        <v>3</v>
      </c>
      <c r="B59" s="260" t="s">
        <v>92</v>
      </c>
      <c r="C59" s="258">
        <v>1575.53</v>
      </c>
      <c r="D59" s="191"/>
      <c r="E59" s="191"/>
      <c r="F59" s="259">
        <v>1575.53</v>
      </c>
      <c r="G59" s="189"/>
      <c r="H59" s="190">
        <v>1575.53</v>
      </c>
      <c r="I59" s="191"/>
      <c r="J59" s="191"/>
      <c r="K59" s="191">
        <v>1575.53</v>
      </c>
      <c r="L59" s="192"/>
      <c r="M59" s="190">
        <v>1561.42</v>
      </c>
      <c r="N59" s="191"/>
      <c r="O59" s="191"/>
      <c r="P59" s="191">
        <v>1561.42</v>
      </c>
      <c r="Q59" s="189"/>
    </row>
    <row r="60" spans="1:17" ht="27.75" customHeight="1">
      <c r="A60" s="34">
        <v>4</v>
      </c>
      <c r="B60" s="44" t="s">
        <v>93</v>
      </c>
      <c r="C60" s="258">
        <v>64.95</v>
      </c>
      <c r="D60" s="191"/>
      <c r="E60" s="191"/>
      <c r="F60" s="259">
        <v>64.95</v>
      </c>
      <c r="G60" s="189"/>
      <c r="H60" s="152">
        <v>64.95</v>
      </c>
      <c r="I60" s="191"/>
      <c r="J60" s="191"/>
      <c r="K60" s="259">
        <v>64.95</v>
      </c>
      <c r="L60" s="192"/>
      <c r="M60" s="152">
        <v>64.95</v>
      </c>
      <c r="N60" s="191"/>
      <c r="O60" s="191"/>
      <c r="P60" s="259">
        <v>64.95</v>
      </c>
      <c r="Q60" s="189"/>
    </row>
    <row r="61" spans="1:17" ht="51" customHeight="1">
      <c r="A61" s="34">
        <v>5</v>
      </c>
      <c r="B61" s="44" t="s">
        <v>96</v>
      </c>
      <c r="C61" s="258">
        <v>3562.2</v>
      </c>
      <c r="D61" s="191"/>
      <c r="E61" s="191"/>
      <c r="F61" s="259">
        <v>3562.2</v>
      </c>
      <c r="G61" s="189"/>
      <c r="H61" s="190">
        <v>3556.87</v>
      </c>
      <c r="I61" s="191"/>
      <c r="J61" s="191"/>
      <c r="K61" s="191">
        <v>3556.87</v>
      </c>
      <c r="L61" s="192"/>
      <c r="M61" s="190">
        <v>3556.87</v>
      </c>
      <c r="N61" s="191"/>
      <c r="O61" s="191"/>
      <c r="P61" s="191">
        <v>3556.87</v>
      </c>
      <c r="Q61" s="189"/>
    </row>
    <row r="62" spans="1:17" ht="63.75" customHeight="1">
      <c r="A62" s="76">
        <v>6</v>
      </c>
      <c r="B62" s="260" t="s">
        <v>277</v>
      </c>
      <c r="C62" s="256">
        <v>233.52</v>
      </c>
      <c r="D62" s="212"/>
      <c r="E62" s="212"/>
      <c r="F62" s="257">
        <v>233.52</v>
      </c>
      <c r="G62" s="187"/>
      <c r="H62" s="449">
        <v>233.52</v>
      </c>
      <c r="I62" s="212"/>
      <c r="J62" s="212"/>
      <c r="K62" s="257">
        <v>233.52</v>
      </c>
      <c r="L62" s="213"/>
      <c r="M62" s="153">
        <v>206.88</v>
      </c>
      <c r="N62" s="212"/>
      <c r="O62" s="212"/>
      <c r="P62" s="257">
        <v>206.88</v>
      </c>
      <c r="Q62" s="187"/>
    </row>
    <row r="63" spans="1:17" ht="48" customHeight="1">
      <c r="A63" s="107">
        <v>7</v>
      </c>
      <c r="B63" s="265" t="s">
        <v>94</v>
      </c>
      <c r="C63" s="266">
        <v>1020.72</v>
      </c>
      <c r="D63" s="222"/>
      <c r="E63" s="222"/>
      <c r="F63" s="267">
        <v>1020.72</v>
      </c>
      <c r="G63" s="221"/>
      <c r="H63" s="268">
        <v>994.92</v>
      </c>
      <c r="I63" s="222"/>
      <c r="J63" s="222"/>
      <c r="K63" s="267">
        <v>994.92</v>
      </c>
      <c r="L63" s="223"/>
      <c r="M63" s="268">
        <v>994.92</v>
      </c>
      <c r="N63" s="222"/>
      <c r="O63" s="222"/>
      <c r="P63" s="267">
        <v>994.92</v>
      </c>
      <c r="Q63" s="221"/>
    </row>
    <row r="64" spans="1:17" ht="74.25" customHeight="1">
      <c r="A64" s="28">
        <v>8</v>
      </c>
      <c r="B64" s="44" t="s">
        <v>34</v>
      </c>
      <c r="C64" s="258">
        <v>5804.36</v>
      </c>
      <c r="D64" s="191"/>
      <c r="E64" s="191"/>
      <c r="F64" s="259">
        <v>5804.36</v>
      </c>
      <c r="G64" s="189"/>
      <c r="H64" s="152">
        <v>5619.2</v>
      </c>
      <c r="I64" s="191"/>
      <c r="J64" s="191"/>
      <c r="K64" s="259">
        <v>5619.2</v>
      </c>
      <c r="L64" s="192"/>
      <c r="M64" s="152">
        <v>5619.2</v>
      </c>
      <c r="N64" s="191"/>
      <c r="O64" s="191"/>
      <c r="P64" s="259">
        <v>5619.2</v>
      </c>
      <c r="Q64" s="189"/>
    </row>
    <row r="65" spans="1:17" ht="84" customHeight="1" thickBot="1">
      <c r="A65" s="71">
        <v>9</v>
      </c>
      <c r="B65" s="50" t="s">
        <v>30</v>
      </c>
      <c r="C65" s="261">
        <v>7330.04</v>
      </c>
      <c r="D65" s="196"/>
      <c r="E65" s="196"/>
      <c r="F65" s="262">
        <v>7330.04</v>
      </c>
      <c r="G65" s="194"/>
      <c r="H65" s="450">
        <v>7329.2</v>
      </c>
      <c r="I65" s="196"/>
      <c r="J65" s="196"/>
      <c r="K65" s="262">
        <v>7329.2</v>
      </c>
      <c r="L65" s="197"/>
      <c r="M65" s="450">
        <v>7329.2</v>
      </c>
      <c r="N65" s="196"/>
      <c r="O65" s="196"/>
      <c r="P65" s="262">
        <v>7329.2</v>
      </c>
      <c r="Q65" s="194"/>
    </row>
    <row r="66" spans="1:17" ht="28.5" customHeight="1">
      <c r="A66" s="25">
        <v>10</v>
      </c>
      <c r="B66" s="260" t="s">
        <v>78</v>
      </c>
      <c r="C66" s="256">
        <v>1608.25</v>
      </c>
      <c r="D66" s="212"/>
      <c r="E66" s="212"/>
      <c r="F66" s="257">
        <v>1608.25</v>
      </c>
      <c r="G66" s="187"/>
      <c r="H66" s="211">
        <v>1405.11</v>
      </c>
      <c r="I66" s="212"/>
      <c r="J66" s="212"/>
      <c r="K66" s="212">
        <v>1405.11</v>
      </c>
      <c r="L66" s="213"/>
      <c r="M66" s="211">
        <v>1439.92</v>
      </c>
      <c r="N66" s="212"/>
      <c r="O66" s="212"/>
      <c r="P66" s="212">
        <v>1439.92</v>
      </c>
      <c r="Q66" s="187"/>
    </row>
    <row r="67" spans="1:17" ht="22.5" customHeight="1">
      <c r="A67" s="28">
        <v>11</v>
      </c>
      <c r="B67" s="44" t="s">
        <v>95</v>
      </c>
      <c r="C67" s="258">
        <v>320</v>
      </c>
      <c r="D67" s="191"/>
      <c r="E67" s="191"/>
      <c r="F67" s="259">
        <v>320</v>
      </c>
      <c r="G67" s="189"/>
      <c r="H67" s="190">
        <v>305.67</v>
      </c>
      <c r="I67" s="191"/>
      <c r="J67" s="191"/>
      <c r="K67" s="191">
        <v>305.67</v>
      </c>
      <c r="L67" s="192"/>
      <c r="M67" s="190">
        <v>301.12</v>
      </c>
      <c r="N67" s="191"/>
      <c r="O67" s="191"/>
      <c r="P67" s="191">
        <v>301.12</v>
      </c>
      <c r="Q67" s="189"/>
    </row>
    <row r="68" spans="1:17" ht="50.25" customHeight="1">
      <c r="A68" s="28">
        <v>12</v>
      </c>
      <c r="B68" s="44" t="s">
        <v>118</v>
      </c>
      <c r="C68" s="258">
        <v>24.43</v>
      </c>
      <c r="D68" s="191"/>
      <c r="E68" s="191"/>
      <c r="F68" s="259">
        <v>24.43</v>
      </c>
      <c r="G68" s="189"/>
      <c r="H68" s="190">
        <v>8.72</v>
      </c>
      <c r="I68" s="191"/>
      <c r="J68" s="191"/>
      <c r="K68" s="191">
        <v>8.72</v>
      </c>
      <c r="L68" s="192"/>
      <c r="M68" s="190">
        <v>8</v>
      </c>
      <c r="N68" s="191"/>
      <c r="O68" s="191"/>
      <c r="P68" s="191">
        <v>8</v>
      </c>
      <c r="Q68" s="189"/>
    </row>
    <row r="69" spans="1:17" ht="60" customHeight="1" thickBot="1">
      <c r="A69" s="24">
        <v>13</v>
      </c>
      <c r="B69" s="50" t="s">
        <v>31</v>
      </c>
      <c r="C69" s="261">
        <v>100</v>
      </c>
      <c r="D69" s="269"/>
      <c r="E69" s="269"/>
      <c r="F69" s="262">
        <v>100</v>
      </c>
      <c r="G69" s="194"/>
      <c r="H69" s="195">
        <v>49.96</v>
      </c>
      <c r="I69" s="196"/>
      <c r="J69" s="196"/>
      <c r="K69" s="196">
        <v>49.96</v>
      </c>
      <c r="L69" s="197"/>
      <c r="M69" s="195">
        <v>49.96</v>
      </c>
      <c r="N69" s="196"/>
      <c r="O69" s="196"/>
      <c r="P69" s="196">
        <v>49.96</v>
      </c>
      <c r="Q69" s="194"/>
    </row>
    <row r="70" spans="1:17" ht="105.75" customHeight="1" thickBot="1">
      <c r="A70" s="66" t="s">
        <v>80</v>
      </c>
      <c r="B70" s="249" t="s">
        <v>175</v>
      </c>
      <c r="C70" s="271">
        <f>C71+C77+C82+C84</f>
        <v>9865</v>
      </c>
      <c r="D70" s="271"/>
      <c r="E70" s="271">
        <f>E71+E77+E82+E84</f>
        <v>1080</v>
      </c>
      <c r="F70" s="271">
        <f>F71+F77+F82+F84</f>
        <v>785</v>
      </c>
      <c r="G70" s="272">
        <f>G71+G77+G82+G84</f>
        <v>8000</v>
      </c>
      <c r="H70" s="271">
        <f>H71+H77+H82+H84</f>
        <v>121.771</v>
      </c>
      <c r="I70" s="271"/>
      <c r="J70" s="271">
        <f>J71+J77+J82+J84</f>
        <v>0</v>
      </c>
      <c r="K70" s="271">
        <f>K71+K77+K82+K84</f>
        <v>121.771</v>
      </c>
      <c r="L70" s="272">
        <f>L71+L77+L82+L84</f>
        <v>0</v>
      </c>
      <c r="M70" s="271">
        <f>M71+M77+M82+M84</f>
        <v>121.771</v>
      </c>
      <c r="N70" s="271"/>
      <c r="O70" s="271">
        <f>O71+O77+O82+O84</f>
        <v>0</v>
      </c>
      <c r="P70" s="271">
        <f>P71+P77+P82+P84</f>
        <v>121.771</v>
      </c>
      <c r="Q70" s="270">
        <f>Q71+Q77+Q82+Q84</f>
        <v>0</v>
      </c>
    </row>
    <row r="71" spans="1:17" ht="39.75" customHeight="1">
      <c r="A71" s="68" t="s">
        <v>81</v>
      </c>
      <c r="B71" s="273" t="s">
        <v>125</v>
      </c>
      <c r="C71" s="274">
        <f>C72+C73+C74+C75+C76</f>
        <v>9410</v>
      </c>
      <c r="D71" s="275"/>
      <c r="E71" s="275">
        <f>E72+E73+E74+E75+E76</f>
        <v>1080</v>
      </c>
      <c r="F71" s="275">
        <f>F72+F73+F74+F75+F76</f>
        <v>330</v>
      </c>
      <c r="G71" s="276">
        <f>G72+G73+G74+G75+G76</f>
        <v>8000</v>
      </c>
      <c r="H71" s="277">
        <f>H72+H73+H74+H75+H76</f>
        <v>0</v>
      </c>
      <c r="I71" s="275"/>
      <c r="J71" s="275">
        <f>J72+J73+J74+J75+J76</f>
        <v>0</v>
      </c>
      <c r="K71" s="275">
        <f>K72+K73+K74+K75+K76</f>
        <v>0</v>
      </c>
      <c r="L71" s="276">
        <f>L72+L73+L74+L75+L76</f>
        <v>0</v>
      </c>
      <c r="M71" s="277">
        <f>M72+M73+M74+M75+M76</f>
        <v>0</v>
      </c>
      <c r="N71" s="275"/>
      <c r="O71" s="275">
        <f>O72+O73+O74+O75+O76</f>
        <v>0</v>
      </c>
      <c r="P71" s="275">
        <f>P72+P73+P74+P75+P76</f>
        <v>0</v>
      </c>
      <c r="Q71" s="276">
        <f>Q72+Q73+Q74+Q75+Q76</f>
        <v>0</v>
      </c>
    </row>
    <row r="72" spans="1:17" ht="74.25" customHeight="1">
      <c r="A72" s="13" t="s">
        <v>82</v>
      </c>
      <c r="B72" s="278" t="s">
        <v>101</v>
      </c>
      <c r="C72" s="279">
        <v>300</v>
      </c>
      <c r="D72" s="121"/>
      <c r="E72" s="121">
        <v>240</v>
      </c>
      <c r="F72" s="121">
        <v>60</v>
      </c>
      <c r="G72" s="124"/>
      <c r="H72" s="123">
        <v>0</v>
      </c>
      <c r="I72" s="121"/>
      <c r="J72" s="121">
        <v>0</v>
      </c>
      <c r="K72" s="121">
        <v>0</v>
      </c>
      <c r="L72" s="124"/>
      <c r="M72" s="123">
        <v>0</v>
      </c>
      <c r="N72" s="121"/>
      <c r="O72" s="121">
        <v>0</v>
      </c>
      <c r="P72" s="121">
        <v>0</v>
      </c>
      <c r="Q72" s="124"/>
    </row>
    <row r="73" spans="1:17" ht="77.25" customHeight="1" thickBot="1">
      <c r="A73" s="43" t="s">
        <v>83</v>
      </c>
      <c r="B73" s="282" t="s">
        <v>102</v>
      </c>
      <c r="C73" s="283">
        <v>60</v>
      </c>
      <c r="D73" s="284"/>
      <c r="E73" s="284"/>
      <c r="F73" s="284">
        <v>60</v>
      </c>
      <c r="G73" s="298"/>
      <c r="H73" s="286">
        <v>0</v>
      </c>
      <c r="I73" s="284"/>
      <c r="J73" s="284"/>
      <c r="K73" s="284">
        <v>0</v>
      </c>
      <c r="L73" s="298"/>
      <c r="M73" s="286">
        <v>0</v>
      </c>
      <c r="N73" s="284"/>
      <c r="O73" s="284"/>
      <c r="P73" s="284">
        <v>0</v>
      </c>
      <c r="Q73" s="285"/>
    </row>
    <row r="74" spans="1:17" ht="63.75" customHeight="1">
      <c r="A74" s="20" t="s">
        <v>38</v>
      </c>
      <c r="B74" s="451" t="s">
        <v>103</v>
      </c>
      <c r="C74" s="452">
        <v>500</v>
      </c>
      <c r="D74" s="219"/>
      <c r="E74" s="219">
        <v>400</v>
      </c>
      <c r="F74" s="219">
        <v>100</v>
      </c>
      <c r="G74" s="303"/>
      <c r="H74" s="220">
        <v>0</v>
      </c>
      <c r="I74" s="219"/>
      <c r="J74" s="219">
        <v>0</v>
      </c>
      <c r="K74" s="219">
        <v>0</v>
      </c>
      <c r="L74" s="303"/>
      <c r="M74" s="220">
        <v>0</v>
      </c>
      <c r="N74" s="219"/>
      <c r="O74" s="219">
        <v>0</v>
      </c>
      <c r="P74" s="219">
        <v>0</v>
      </c>
      <c r="Q74" s="303"/>
    </row>
    <row r="75" spans="1:17" ht="96" customHeight="1">
      <c r="A75" s="13" t="s">
        <v>51</v>
      </c>
      <c r="B75" s="278" t="s">
        <v>98</v>
      </c>
      <c r="C75" s="279">
        <v>8000</v>
      </c>
      <c r="D75" s="121"/>
      <c r="E75" s="121"/>
      <c r="F75" s="121"/>
      <c r="G75" s="124">
        <v>8000</v>
      </c>
      <c r="H75" s="123">
        <v>0</v>
      </c>
      <c r="I75" s="121"/>
      <c r="J75" s="121"/>
      <c r="K75" s="121"/>
      <c r="L75" s="124">
        <v>0</v>
      </c>
      <c r="M75" s="123">
        <v>0</v>
      </c>
      <c r="N75" s="121"/>
      <c r="O75" s="121"/>
      <c r="P75" s="121"/>
      <c r="Q75" s="124">
        <v>0</v>
      </c>
    </row>
    <row r="76" spans="1:17" ht="74.25" customHeight="1">
      <c r="A76" s="17" t="s">
        <v>104</v>
      </c>
      <c r="B76" s="293" t="s">
        <v>105</v>
      </c>
      <c r="C76" s="294">
        <v>550</v>
      </c>
      <c r="D76" s="209"/>
      <c r="E76" s="209">
        <v>440</v>
      </c>
      <c r="F76" s="209">
        <v>110</v>
      </c>
      <c r="G76" s="295"/>
      <c r="H76" s="296">
        <v>0</v>
      </c>
      <c r="I76" s="209"/>
      <c r="J76" s="209">
        <v>0</v>
      </c>
      <c r="K76" s="209">
        <v>0</v>
      </c>
      <c r="L76" s="295"/>
      <c r="M76" s="296">
        <v>0</v>
      </c>
      <c r="N76" s="209"/>
      <c r="O76" s="209">
        <v>0</v>
      </c>
      <c r="P76" s="209">
        <v>0</v>
      </c>
      <c r="Q76" s="295"/>
    </row>
    <row r="77" spans="1:17" ht="39" customHeight="1">
      <c r="A77" s="13" t="s">
        <v>37</v>
      </c>
      <c r="B77" s="290" t="s">
        <v>35</v>
      </c>
      <c r="C77" s="291">
        <f>C78+C79+C80+C81</f>
        <v>235</v>
      </c>
      <c r="D77" s="188"/>
      <c r="E77" s="188"/>
      <c r="F77" s="188">
        <f>F78+F79+F80+F81</f>
        <v>235</v>
      </c>
      <c r="G77" s="124"/>
      <c r="H77" s="292">
        <f>H78+H79+H80+H81</f>
        <v>119.215</v>
      </c>
      <c r="I77" s="188"/>
      <c r="J77" s="188"/>
      <c r="K77" s="188">
        <f>K78+K79+K80+K81</f>
        <v>119.215</v>
      </c>
      <c r="L77" s="124"/>
      <c r="M77" s="292">
        <f>M78+M79+M80+M81</f>
        <v>119.215</v>
      </c>
      <c r="N77" s="188"/>
      <c r="O77" s="188"/>
      <c r="P77" s="188">
        <f>P78+P79+P80+P81</f>
        <v>119.215</v>
      </c>
      <c r="Q77" s="124"/>
    </row>
    <row r="78" spans="1:18" ht="60" customHeight="1">
      <c r="A78" s="17" t="s">
        <v>57</v>
      </c>
      <c r="B78" s="293" t="s">
        <v>99</v>
      </c>
      <c r="C78" s="294">
        <v>90</v>
      </c>
      <c r="D78" s="209"/>
      <c r="E78" s="209"/>
      <c r="F78" s="209">
        <v>90</v>
      </c>
      <c r="G78" s="295"/>
      <c r="H78" s="296">
        <v>0</v>
      </c>
      <c r="I78" s="209"/>
      <c r="J78" s="209"/>
      <c r="K78" s="209">
        <v>0</v>
      </c>
      <c r="L78" s="295"/>
      <c r="M78" s="296">
        <v>0</v>
      </c>
      <c r="N78" s="209"/>
      <c r="O78" s="209"/>
      <c r="P78" s="209">
        <v>0</v>
      </c>
      <c r="Q78" s="295"/>
      <c r="R78" s="21"/>
    </row>
    <row r="79" spans="1:17" ht="52.5" customHeight="1">
      <c r="A79" s="13" t="s">
        <v>39</v>
      </c>
      <c r="B79" s="278" t="s">
        <v>52</v>
      </c>
      <c r="C79" s="279">
        <v>70</v>
      </c>
      <c r="D79" s="121"/>
      <c r="E79" s="121"/>
      <c r="F79" s="121">
        <v>70</v>
      </c>
      <c r="G79" s="124"/>
      <c r="H79" s="123">
        <v>70</v>
      </c>
      <c r="I79" s="121"/>
      <c r="J79" s="121"/>
      <c r="K79" s="121">
        <v>70</v>
      </c>
      <c r="L79" s="124"/>
      <c r="M79" s="123">
        <v>70</v>
      </c>
      <c r="N79" s="121"/>
      <c r="O79" s="121"/>
      <c r="P79" s="121">
        <v>70</v>
      </c>
      <c r="Q79" s="124"/>
    </row>
    <row r="80" spans="1:17" ht="96.75" customHeight="1" thickBot="1">
      <c r="A80" s="14" t="s">
        <v>40</v>
      </c>
      <c r="B80" s="282" t="s">
        <v>106</v>
      </c>
      <c r="C80" s="453">
        <v>55</v>
      </c>
      <c r="D80" s="193"/>
      <c r="E80" s="193"/>
      <c r="F80" s="193">
        <v>55</v>
      </c>
      <c r="G80" s="298"/>
      <c r="H80" s="367">
        <v>38.935</v>
      </c>
      <c r="I80" s="368"/>
      <c r="J80" s="368"/>
      <c r="K80" s="368">
        <v>38.935</v>
      </c>
      <c r="L80" s="423"/>
      <c r="M80" s="367">
        <v>38.935</v>
      </c>
      <c r="N80" s="368"/>
      <c r="O80" s="368"/>
      <c r="P80" s="368">
        <v>38.935</v>
      </c>
      <c r="Q80" s="298"/>
    </row>
    <row r="81" spans="1:17" ht="51" customHeight="1">
      <c r="A81" s="20" t="s">
        <v>69</v>
      </c>
      <c r="B81" s="451" t="s">
        <v>100</v>
      </c>
      <c r="C81" s="452">
        <v>20</v>
      </c>
      <c r="D81" s="219"/>
      <c r="E81" s="219"/>
      <c r="F81" s="219">
        <v>20</v>
      </c>
      <c r="G81" s="303"/>
      <c r="H81" s="220">
        <v>10.28</v>
      </c>
      <c r="I81" s="219"/>
      <c r="J81" s="219"/>
      <c r="K81" s="219">
        <v>10.28</v>
      </c>
      <c r="L81" s="303"/>
      <c r="M81" s="220">
        <v>10.28</v>
      </c>
      <c r="N81" s="219"/>
      <c r="O81" s="219"/>
      <c r="P81" s="219">
        <v>10.28</v>
      </c>
      <c r="Q81" s="303"/>
    </row>
    <row r="82" spans="1:17" ht="51" customHeight="1">
      <c r="A82" s="13" t="s">
        <v>77</v>
      </c>
      <c r="B82" s="290" t="s">
        <v>85</v>
      </c>
      <c r="C82" s="291">
        <f>C83</f>
        <v>200</v>
      </c>
      <c r="D82" s="188"/>
      <c r="E82" s="188"/>
      <c r="F82" s="188">
        <f>F83</f>
        <v>200</v>
      </c>
      <c r="G82" s="124"/>
      <c r="H82" s="292">
        <f>H83</f>
        <v>0</v>
      </c>
      <c r="I82" s="188"/>
      <c r="J82" s="188"/>
      <c r="K82" s="188">
        <f>K83</f>
        <v>0</v>
      </c>
      <c r="L82" s="124"/>
      <c r="M82" s="292">
        <f>M83</f>
        <v>0</v>
      </c>
      <c r="N82" s="188"/>
      <c r="O82" s="188"/>
      <c r="P82" s="188">
        <f>P83</f>
        <v>0</v>
      </c>
      <c r="Q82" s="124"/>
    </row>
    <row r="83" spans="1:17" ht="120.75" customHeight="1">
      <c r="A83" s="17" t="s">
        <v>49</v>
      </c>
      <c r="B83" s="293" t="s">
        <v>107</v>
      </c>
      <c r="C83" s="294">
        <v>200</v>
      </c>
      <c r="D83" s="209"/>
      <c r="E83" s="209"/>
      <c r="F83" s="209">
        <v>200</v>
      </c>
      <c r="G83" s="295"/>
      <c r="H83" s="296">
        <v>0</v>
      </c>
      <c r="I83" s="209"/>
      <c r="J83" s="209"/>
      <c r="K83" s="209">
        <v>0</v>
      </c>
      <c r="L83" s="295"/>
      <c r="M83" s="296">
        <v>0</v>
      </c>
      <c r="N83" s="209"/>
      <c r="O83" s="209"/>
      <c r="P83" s="209">
        <v>0</v>
      </c>
      <c r="Q83" s="295"/>
    </row>
    <row r="84" spans="1:17" ht="74.25" customHeight="1">
      <c r="A84" s="13" t="s">
        <v>55</v>
      </c>
      <c r="B84" s="290" t="s">
        <v>33</v>
      </c>
      <c r="C84" s="291">
        <f>C85</f>
        <v>20</v>
      </c>
      <c r="D84" s="188"/>
      <c r="E84" s="188"/>
      <c r="F84" s="188">
        <f>F85</f>
        <v>20</v>
      </c>
      <c r="G84" s="124"/>
      <c r="H84" s="299">
        <f>H85</f>
        <v>2.556</v>
      </c>
      <c r="I84" s="300"/>
      <c r="J84" s="300"/>
      <c r="K84" s="300">
        <f>K85</f>
        <v>2.556</v>
      </c>
      <c r="L84" s="297"/>
      <c r="M84" s="299">
        <f>M85</f>
        <v>2.556</v>
      </c>
      <c r="N84" s="300"/>
      <c r="O84" s="300"/>
      <c r="P84" s="300">
        <f>P85</f>
        <v>2.556</v>
      </c>
      <c r="Q84" s="124"/>
    </row>
    <row r="85" spans="1:17" ht="120.75" customHeight="1" thickBot="1">
      <c r="A85" s="14" t="s">
        <v>50</v>
      </c>
      <c r="B85" s="282" t="s">
        <v>108</v>
      </c>
      <c r="C85" s="453">
        <v>20</v>
      </c>
      <c r="D85" s="193"/>
      <c r="E85" s="193"/>
      <c r="F85" s="193">
        <v>20</v>
      </c>
      <c r="G85" s="298"/>
      <c r="H85" s="367">
        <v>2.556</v>
      </c>
      <c r="I85" s="368"/>
      <c r="J85" s="368"/>
      <c r="K85" s="368">
        <v>2.556</v>
      </c>
      <c r="L85" s="298"/>
      <c r="M85" s="367">
        <v>2.556</v>
      </c>
      <c r="N85" s="368"/>
      <c r="O85" s="368"/>
      <c r="P85" s="368">
        <v>2.556</v>
      </c>
      <c r="Q85" s="298"/>
    </row>
    <row r="86" spans="1:17" ht="81.75" customHeight="1" thickBot="1">
      <c r="A86" s="534">
        <v>7</v>
      </c>
      <c r="B86" s="535" t="s">
        <v>176</v>
      </c>
      <c r="C86" s="527">
        <f>C87+C89+C91+C95</f>
        <v>40906.340000000004</v>
      </c>
      <c r="D86" s="526">
        <f>D87+D89+D91+D95</f>
        <v>6189</v>
      </c>
      <c r="E86" s="526">
        <f>E87+E89+E91+E95</f>
        <v>14109.98</v>
      </c>
      <c r="F86" s="526">
        <f>F87+F89+F91+F95</f>
        <v>20607.36</v>
      </c>
      <c r="G86" s="598"/>
      <c r="H86" s="599">
        <f aca="true" t="shared" si="0" ref="H86:Q86">H87+H89+H91+H95</f>
        <v>49311.582</v>
      </c>
      <c r="I86" s="526">
        <f t="shared" si="0"/>
        <v>2528.1</v>
      </c>
      <c r="J86" s="526">
        <f t="shared" si="0"/>
        <v>9640.18</v>
      </c>
      <c r="K86" s="526">
        <f t="shared" si="0"/>
        <v>10900.302000000001</v>
      </c>
      <c r="L86" s="530">
        <f t="shared" si="0"/>
        <v>26243</v>
      </c>
      <c r="M86" s="527">
        <f t="shared" si="0"/>
        <v>8242.424</v>
      </c>
      <c r="N86" s="526">
        <f t="shared" si="0"/>
        <v>0</v>
      </c>
      <c r="O86" s="526">
        <f t="shared" si="0"/>
        <v>4070.88</v>
      </c>
      <c r="P86" s="526">
        <f t="shared" si="0"/>
        <v>4171.544</v>
      </c>
      <c r="Q86" s="598">
        <f t="shared" si="0"/>
        <v>0</v>
      </c>
    </row>
    <row r="87" spans="1:17" ht="61.5" customHeight="1">
      <c r="A87" s="63" t="s">
        <v>159</v>
      </c>
      <c r="B87" s="464" t="s">
        <v>297</v>
      </c>
      <c r="C87" s="454">
        <f>C88</f>
        <v>23812.58</v>
      </c>
      <c r="D87" s="371">
        <f>D88</f>
        <v>6189</v>
      </c>
      <c r="E87" s="371">
        <f>E88</f>
        <v>10039.1</v>
      </c>
      <c r="F87" s="371">
        <f>F88</f>
        <v>7584.48</v>
      </c>
      <c r="G87" s="33"/>
      <c r="H87" s="454">
        <f aca="true" t="shared" si="1" ref="H87:P87">H88</f>
        <v>29025.8</v>
      </c>
      <c r="I87" s="371">
        <f t="shared" si="1"/>
        <v>2528.1</v>
      </c>
      <c r="J87" s="371">
        <f t="shared" si="1"/>
        <v>4460.5</v>
      </c>
      <c r="K87" s="371">
        <f t="shared" si="1"/>
        <v>4020.2</v>
      </c>
      <c r="L87" s="33">
        <f t="shared" si="1"/>
        <v>18017</v>
      </c>
      <c r="M87" s="454">
        <f t="shared" si="1"/>
        <v>0</v>
      </c>
      <c r="N87" s="371">
        <f t="shared" si="1"/>
        <v>0</v>
      </c>
      <c r="O87" s="371">
        <f t="shared" si="1"/>
        <v>0</v>
      </c>
      <c r="P87" s="371">
        <f t="shared" si="1"/>
        <v>0</v>
      </c>
      <c r="Q87" s="33"/>
    </row>
    <row r="88" spans="1:17" ht="52.5" customHeight="1">
      <c r="A88" s="37" t="s">
        <v>81</v>
      </c>
      <c r="B88" s="35" t="s">
        <v>26</v>
      </c>
      <c r="C88" s="309">
        <v>23812.58</v>
      </c>
      <c r="D88" s="36">
        <v>6189</v>
      </c>
      <c r="E88" s="36">
        <v>10039.1</v>
      </c>
      <c r="F88" s="36">
        <v>7584.48</v>
      </c>
      <c r="G88" s="310"/>
      <c r="H88" s="123">
        <v>29025.8</v>
      </c>
      <c r="I88" s="121">
        <v>2528.1</v>
      </c>
      <c r="J88" s="121">
        <v>4460.5</v>
      </c>
      <c r="K88" s="121">
        <v>4020.2</v>
      </c>
      <c r="L88" s="124">
        <v>18017</v>
      </c>
      <c r="M88" s="173">
        <v>0</v>
      </c>
      <c r="N88" s="176">
        <v>0</v>
      </c>
      <c r="O88" s="176">
        <v>0</v>
      </c>
      <c r="P88" s="176">
        <v>0</v>
      </c>
      <c r="Q88" s="124"/>
    </row>
    <row r="89" spans="1:17" ht="81" customHeight="1">
      <c r="A89" s="37" t="s">
        <v>160</v>
      </c>
      <c r="B89" s="341" t="s">
        <v>298</v>
      </c>
      <c r="C89" s="306">
        <f>C90</f>
        <v>8141.76</v>
      </c>
      <c r="D89" s="307"/>
      <c r="E89" s="307">
        <f>E90</f>
        <v>4070.88</v>
      </c>
      <c r="F89" s="307">
        <f>F90</f>
        <v>4070.88</v>
      </c>
      <c r="G89" s="79"/>
      <c r="H89" s="308">
        <f>H90</f>
        <v>18585.36</v>
      </c>
      <c r="I89" s="307"/>
      <c r="J89" s="307">
        <f>J90</f>
        <v>5179.68</v>
      </c>
      <c r="K89" s="307">
        <f>K90</f>
        <v>5179.68</v>
      </c>
      <c r="L89" s="79">
        <f>L90</f>
        <v>8226</v>
      </c>
      <c r="M89" s="308">
        <f>M90</f>
        <v>8141.76</v>
      </c>
      <c r="N89" s="307"/>
      <c r="O89" s="307">
        <f>O90</f>
        <v>4070.88</v>
      </c>
      <c r="P89" s="307">
        <f>P90</f>
        <v>4070.88</v>
      </c>
      <c r="Q89" s="79"/>
    </row>
    <row r="90" spans="1:17" ht="51.75" customHeight="1">
      <c r="A90" s="37" t="s">
        <v>81</v>
      </c>
      <c r="B90" s="35" t="s">
        <v>25</v>
      </c>
      <c r="C90" s="309">
        <v>8141.76</v>
      </c>
      <c r="D90" s="36"/>
      <c r="E90" s="36">
        <v>4070.88</v>
      </c>
      <c r="F90" s="36">
        <v>4070.88</v>
      </c>
      <c r="G90" s="310"/>
      <c r="H90" s="123">
        <v>18585.36</v>
      </c>
      <c r="I90" s="121"/>
      <c r="J90" s="121">
        <v>5179.68</v>
      </c>
      <c r="K90" s="121">
        <v>5179.68</v>
      </c>
      <c r="L90" s="124">
        <v>8226</v>
      </c>
      <c r="M90" s="123">
        <v>8141.76</v>
      </c>
      <c r="N90" s="121"/>
      <c r="O90" s="121">
        <v>4070.88</v>
      </c>
      <c r="P90" s="121">
        <v>4070.88</v>
      </c>
      <c r="Q90" s="124"/>
    </row>
    <row r="91" spans="1:17" ht="51.75" customHeight="1">
      <c r="A91" s="37" t="s">
        <v>161</v>
      </c>
      <c r="B91" s="536" t="s">
        <v>391</v>
      </c>
      <c r="C91" s="171">
        <f>C92</f>
        <v>1800</v>
      </c>
      <c r="D91" s="161"/>
      <c r="E91" s="161"/>
      <c r="F91" s="161">
        <f>F92</f>
        <v>1800</v>
      </c>
      <c r="G91" s="384"/>
      <c r="H91" s="171">
        <f>H92</f>
        <v>1700.422</v>
      </c>
      <c r="I91" s="161"/>
      <c r="J91" s="161"/>
      <c r="K91" s="161">
        <f>K92</f>
        <v>1700.422</v>
      </c>
      <c r="L91" s="297"/>
      <c r="M91" s="171">
        <f>M92</f>
        <v>100.664</v>
      </c>
      <c r="N91" s="161"/>
      <c r="O91" s="161"/>
      <c r="P91" s="161">
        <f>P92</f>
        <v>100.664</v>
      </c>
      <c r="Q91" s="124"/>
    </row>
    <row r="92" spans="1:17" ht="18.75" customHeight="1">
      <c r="A92" s="37"/>
      <c r="B92" s="317" t="s">
        <v>121</v>
      </c>
      <c r="C92" s="306">
        <f>C93+C94</f>
        <v>1800</v>
      </c>
      <c r="D92" s="307"/>
      <c r="E92" s="307"/>
      <c r="F92" s="307">
        <f>F93+F94</f>
        <v>1800</v>
      </c>
      <c r="G92" s="310"/>
      <c r="H92" s="538">
        <f>H93+H94</f>
        <v>1700.422</v>
      </c>
      <c r="I92" s="161"/>
      <c r="J92" s="161"/>
      <c r="K92" s="161">
        <f>K93+K94</f>
        <v>1700.422</v>
      </c>
      <c r="L92" s="297"/>
      <c r="M92" s="171">
        <f>M93+M94</f>
        <v>100.664</v>
      </c>
      <c r="N92" s="161"/>
      <c r="O92" s="161"/>
      <c r="P92" s="161">
        <f>P93+P94</f>
        <v>100.664</v>
      </c>
      <c r="Q92" s="124"/>
    </row>
    <row r="93" spans="1:17" ht="36.75" customHeight="1">
      <c r="A93" s="37" t="s">
        <v>81</v>
      </c>
      <c r="B93" s="278" t="s">
        <v>122</v>
      </c>
      <c r="C93" s="309">
        <v>1500</v>
      </c>
      <c r="D93" s="36"/>
      <c r="E93" s="36"/>
      <c r="F93" s="36">
        <v>1500</v>
      </c>
      <c r="G93" s="310"/>
      <c r="H93" s="539">
        <v>1500</v>
      </c>
      <c r="I93" s="121"/>
      <c r="J93" s="121"/>
      <c r="K93" s="121">
        <v>1500</v>
      </c>
      <c r="L93" s="124"/>
      <c r="M93" s="123">
        <v>0</v>
      </c>
      <c r="N93" s="121"/>
      <c r="O93" s="121"/>
      <c r="P93" s="121">
        <v>0</v>
      </c>
      <c r="Q93" s="124"/>
    </row>
    <row r="94" spans="1:17" ht="40.5" customHeight="1" thickBot="1">
      <c r="A94" s="60" t="s">
        <v>37</v>
      </c>
      <c r="B94" s="282" t="s">
        <v>206</v>
      </c>
      <c r="C94" s="610">
        <v>300</v>
      </c>
      <c r="D94" s="114"/>
      <c r="E94" s="114"/>
      <c r="F94" s="114">
        <v>300</v>
      </c>
      <c r="G94" s="366"/>
      <c r="H94" s="540">
        <v>200.422</v>
      </c>
      <c r="I94" s="368"/>
      <c r="J94" s="368"/>
      <c r="K94" s="368">
        <v>200.422</v>
      </c>
      <c r="L94" s="298"/>
      <c r="M94" s="367">
        <v>100.664</v>
      </c>
      <c r="N94" s="368"/>
      <c r="O94" s="368"/>
      <c r="P94" s="368">
        <v>100.664</v>
      </c>
      <c r="Q94" s="298"/>
    </row>
    <row r="95" spans="1:17" ht="75" customHeight="1">
      <c r="A95" s="63" t="s">
        <v>243</v>
      </c>
      <c r="B95" s="541" t="s">
        <v>299</v>
      </c>
      <c r="C95" s="572">
        <f>C96</f>
        <v>7152</v>
      </c>
      <c r="D95" s="371"/>
      <c r="E95" s="371"/>
      <c r="F95" s="371">
        <f>F96</f>
        <v>7152</v>
      </c>
      <c r="G95" s="302"/>
      <c r="H95" s="372">
        <f>H96</f>
        <v>0</v>
      </c>
      <c r="I95" s="371"/>
      <c r="J95" s="371"/>
      <c r="K95" s="371">
        <f>K96</f>
        <v>0</v>
      </c>
      <c r="L95" s="303"/>
      <c r="M95" s="372">
        <f>M96</f>
        <v>0</v>
      </c>
      <c r="N95" s="371"/>
      <c r="O95" s="371"/>
      <c r="P95" s="371">
        <f>P96</f>
        <v>0</v>
      </c>
      <c r="Q95" s="303"/>
    </row>
    <row r="96" spans="1:17" ht="48.75" customHeight="1" thickBot="1">
      <c r="A96" s="60" t="s">
        <v>81</v>
      </c>
      <c r="B96" s="282" t="s">
        <v>291</v>
      </c>
      <c r="C96" s="537">
        <v>7152</v>
      </c>
      <c r="D96" s="114"/>
      <c r="E96" s="114"/>
      <c r="F96" s="114">
        <v>7152</v>
      </c>
      <c r="G96" s="366"/>
      <c r="H96" s="98">
        <v>0</v>
      </c>
      <c r="I96" s="99"/>
      <c r="J96" s="99"/>
      <c r="K96" s="99">
        <v>0</v>
      </c>
      <c r="L96" s="316"/>
      <c r="M96" s="224">
        <v>0</v>
      </c>
      <c r="N96" s="193"/>
      <c r="O96" s="193"/>
      <c r="P96" s="193">
        <v>0</v>
      </c>
      <c r="Q96" s="298"/>
    </row>
    <row r="97" spans="1:17" ht="63.75" customHeight="1" thickBot="1">
      <c r="A97" s="61" t="s">
        <v>48</v>
      </c>
      <c r="B97" s="566" t="s">
        <v>168</v>
      </c>
      <c r="C97" s="571">
        <f>C98+C106+C118</f>
        <v>22659.685000000005</v>
      </c>
      <c r="D97" s="570"/>
      <c r="E97" s="570"/>
      <c r="F97" s="570">
        <f>F98+F106+F118</f>
        <v>22659.685000000005</v>
      </c>
      <c r="G97" s="324"/>
      <c r="H97" s="380">
        <f>H98+H106+H114+H118</f>
        <v>8275.183</v>
      </c>
      <c r="I97" s="378"/>
      <c r="J97" s="615"/>
      <c r="K97" s="378">
        <f>K98+K106+K114+K118</f>
        <v>8275.183</v>
      </c>
      <c r="L97" s="573"/>
      <c r="M97" s="380">
        <f>M98+M106+M114+M118</f>
        <v>8095.1720000000005</v>
      </c>
      <c r="N97" s="378"/>
      <c r="O97" s="615"/>
      <c r="P97" s="378">
        <f>P98+P106+P114+P118</f>
        <v>8095.1720000000005</v>
      </c>
      <c r="Q97" s="324"/>
    </row>
    <row r="98" spans="1:17" ht="39.75" customHeight="1">
      <c r="A98" s="118" t="s">
        <v>177</v>
      </c>
      <c r="B98" s="542" t="s">
        <v>178</v>
      </c>
      <c r="C98" s="600">
        <f>C99</f>
        <v>2659.085</v>
      </c>
      <c r="D98" s="509"/>
      <c r="E98" s="509"/>
      <c r="F98" s="567">
        <f>F99</f>
        <v>2659.085</v>
      </c>
      <c r="G98" s="335"/>
      <c r="H98" s="614">
        <f>H99</f>
        <v>30</v>
      </c>
      <c r="I98" s="509"/>
      <c r="J98" s="509"/>
      <c r="K98" s="567">
        <f>K99</f>
        <v>30</v>
      </c>
      <c r="L98" s="335"/>
      <c r="M98" s="546">
        <f>M99</f>
        <v>30</v>
      </c>
      <c r="N98" s="543"/>
      <c r="O98" s="543"/>
      <c r="P98" s="544">
        <f>P99</f>
        <v>30</v>
      </c>
      <c r="Q98" s="545"/>
    </row>
    <row r="99" spans="1:17" ht="17.25" customHeight="1">
      <c r="A99" s="515" t="s">
        <v>81</v>
      </c>
      <c r="B99" s="341" t="s">
        <v>41</v>
      </c>
      <c r="C99" s="89">
        <f>C100+C102+C104</f>
        <v>2659.085</v>
      </c>
      <c r="D99" s="29"/>
      <c r="E99" s="29"/>
      <c r="F99" s="29">
        <f>F100+F102+F104</f>
        <v>2659.085</v>
      </c>
      <c r="G99" s="336"/>
      <c r="H99" s="89">
        <f>H100+H102+H104</f>
        <v>30</v>
      </c>
      <c r="I99" s="29"/>
      <c r="J99" s="29"/>
      <c r="K99" s="29">
        <f>K100+K102+K104</f>
        <v>30</v>
      </c>
      <c r="L99" s="336"/>
      <c r="M99" s="89">
        <f>M100+M102+M104</f>
        <v>30</v>
      </c>
      <c r="N99" s="29"/>
      <c r="O99" s="29"/>
      <c r="P99" s="29">
        <f>P100+P102+P104</f>
        <v>30</v>
      </c>
      <c r="Q99" s="336"/>
    </row>
    <row r="100" spans="1:17" ht="17.25" customHeight="1">
      <c r="A100" s="37" t="s">
        <v>82</v>
      </c>
      <c r="B100" s="341" t="s">
        <v>309</v>
      </c>
      <c r="C100" s="89">
        <f>C101</f>
        <v>205.685</v>
      </c>
      <c r="D100" s="29"/>
      <c r="E100" s="29"/>
      <c r="F100" s="29">
        <f>F101</f>
        <v>205.685</v>
      </c>
      <c r="G100" s="336"/>
      <c r="H100" s="165">
        <f>H101</f>
        <v>0</v>
      </c>
      <c r="I100" s="29"/>
      <c r="J100" s="29"/>
      <c r="K100" s="164">
        <f>K101</f>
        <v>0</v>
      </c>
      <c r="L100" s="336"/>
      <c r="M100" s="165">
        <f>M101</f>
        <v>0</v>
      </c>
      <c r="N100" s="29"/>
      <c r="O100" s="29"/>
      <c r="P100" s="164">
        <f>P101</f>
        <v>0</v>
      </c>
      <c r="Q100" s="336"/>
    </row>
    <row r="101" spans="1:17" ht="52.5" customHeight="1">
      <c r="A101" s="37" t="s">
        <v>310</v>
      </c>
      <c r="B101" s="326" t="s">
        <v>311</v>
      </c>
      <c r="C101" s="74">
        <v>205.685</v>
      </c>
      <c r="D101" s="30"/>
      <c r="E101" s="104"/>
      <c r="F101" s="30">
        <v>205.685</v>
      </c>
      <c r="G101" s="166"/>
      <c r="H101" s="130">
        <v>0</v>
      </c>
      <c r="I101" s="131"/>
      <c r="J101" s="132"/>
      <c r="K101" s="131">
        <v>0</v>
      </c>
      <c r="L101" s="166"/>
      <c r="M101" s="130">
        <v>0</v>
      </c>
      <c r="N101" s="131"/>
      <c r="O101" s="132"/>
      <c r="P101" s="131">
        <v>0</v>
      </c>
      <c r="Q101" s="166"/>
    </row>
    <row r="102" spans="1:17" ht="16.5" customHeight="1">
      <c r="A102" s="37" t="s">
        <v>83</v>
      </c>
      <c r="B102" s="327" t="s">
        <v>314</v>
      </c>
      <c r="C102" s="165">
        <f>C103</f>
        <v>2423.4</v>
      </c>
      <c r="D102" s="29"/>
      <c r="E102" s="29"/>
      <c r="F102" s="55">
        <f>F103</f>
        <v>2423.4</v>
      </c>
      <c r="G102" s="166"/>
      <c r="H102" s="165">
        <f>H103</f>
        <v>0</v>
      </c>
      <c r="I102" s="29"/>
      <c r="J102" s="29"/>
      <c r="K102" s="55">
        <f>K103</f>
        <v>0</v>
      </c>
      <c r="L102" s="328"/>
      <c r="M102" s="165">
        <f>M103</f>
        <v>0</v>
      </c>
      <c r="N102" s="29"/>
      <c r="O102" s="29"/>
      <c r="P102" s="55">
        <f>P103</f>
        <v>0</v>
      </c>
      <c r="Q102" s="166"/>
    </row>
    <row r="103" spans="1:17" ht="29.25" customHeight="1">
      <c r="A103" s="37" t="s">
        <v>15</v>
      </c>
      <c r="B103" s="326" t="s">
        <v>396</v>
      </c>
      <c r="C103" s="155">
        <v>2423.4</v>
      </c>
      <c r="D103" s="30"/>
      <c r="E103" s="30"/>
      <c r="F103" s="103">
        <v>2423.4</v>
      </c>
      <c r="G103" s="166"/>
      <c r="H103" s="329">
        <v>0</v>
      </c>
      <c r="I103" s="330"/>
      <c r="J103" s="330"/>
      <c r="K103" s="331">
        <v>0</v>
      </c>
      <c r="L103" s="328"/>
      <c r="M103" s="329">
        <v>0</v>
      </c>
      <c r="N103" s="332"/>
      <c r="O103" s="332"/>
      <c r="P103" s="331">
        <v>0</v>
      </c>
      <c r="Q103" s="166"/>
    </row>
    <row r="104" spans="1:17" ht="17.25" customHeight="1">
      <c r="A104" s="37" t="s">
        <v>38</v>
      </c>
      <c r="B104" s="327" t="s">
        <v>312</v>
      </c>
      <c r="C104" s="165">
        <f>C105</f>
        <v>30</v>
      </c>
      <c r="D104" s="29"/>
      <c r="E104" s="133"/>
      <c r="F104" s="145">
        <f>F105</f>
        <v>30</v>
      </c>
      <c r="G104" s="166"/>
      <c r="H104" s="165">
        <f>H105</f>
        <v>30</v>
      </c>
      <c r="I104" s="29"/>
      <c r="J104" s="133"/>
      <c r="K104" s="145">
        <f>K105</f>
        <v>30</v>
      </c>
      <c r="L104" s="328"/>
      <c r="M104" s="165">
        <f>M105</f>
        <v>30</v>
      </c>
      <c r="N104" s="29"/>
      <c r="O104" s="133"/>
      <c r="P104" s="145">
        <f>P105</f>
        <v>30</v>
      </c>
      <c r="Q104" s="166"/>
    </row>
    <row r="105" spans="1:17" ht="60.75" customHeight="1" thickBot="1">
      <c r="A105" s="60" t="s">
        <v>313</v>
      </c>
      <c r="B105" s="456" t="s">
        <v>397</v>
      </c>
      <c r="C105" s="457">
        <v>30</v>
      </c>
      <c r="D105" s="458"/>
      <c r="E105" s="458"/>
      <c r="F105" s="459">
        <v>30</v>
      </c>
      <c r="G105" s="324"/>
      <c r="H105" s="460">
        <v>30</v>
      </c>
      <c r="I105" s="455"/>
      <c r="J105" s="455"/>
      <c r="K105" s="461">
        <v>30</v>
      </c>
      <c r="L105" s="353"/>
      <c r="M105" s="460">
        <v>30</v>
      </c>
      <c r="N105" s="106"/>
      <c r="O105" s="106"/>
      <c r="P105" s="461">
        <v>30</v>
      </c>
      <c r="Q105" s="324"/>
    </row>
    <row r="106" spans="1:17" ht="51" customHeight="1">
      <c r="A106" s="118" t="s">
        <v>180</v>
      </c>
      <c r="B106" s="542" t="s">
        <v>179</v>
      </c>
      <c r="C106" s="601">
        <f>C107+C112+C114</f>
        <v>2610.8</v>
      </c>
      <c r="D106" s="543"/>
      <c r="E106" s="547"/>
      <c r="F106" s="548">
        <f>F107+F112+F114</f>
        <v>2610.8</v>
      </c>
      <c r="G106" s="545"/>
      <c r="H106" s="546">
        <f>H107+H112</f>
        <v>920.723</v>
      </c>
      <c r="I106" s="543"/>
      <c r="J106" s="543"/>
      <c r="K106" s="544">
        <f>K107+K112</f>
        <v>920.723</v>
      </c>
      <c r="L106" s="545"/>
      <c r="M106" s="546">
        <f>M107+M112</f>
        <v>740.712</v>
      </c>
      <c r="N106" s="543"/>
      <c r="O106" s="543"/>
      <c r="P106" s="544">
        <f>P107+P112</f>
        <v>740.712</v>
      </c>
      <c r="Q106" s="545"/>
    </row>
    <row r="107" spans="1:17" ht="24" customHeight="1">
      <c r="A107" s="88" t="s">
        <v>81</v>
      </c>
      <c r="B107" s="341" t="s">
        <v>84</v>
      </c>
      <c r="C107" s="165">
        <f>C108+C109+C110+C111</f>
        <v>1194.5</v>
      </c>
      <c r="D107" s="29"/>
      <c r="E107" s="29"/>
      <c r="F107" s="29">
        <f>F108+F109+F110+F111</f>
        <v>1194.5</v>
      </c>
      <c r="G107" s="79"/>
      <c r="H107" s="89">
        <f>H108+H109+H110+H111</f>
        <v>920.723</v>
      </c>
      <c r="I107" s="29"/>
      <c r="J107" s="29"/>
      <c r="K107" s="29">
        <f>K108+K109+K110+K111</f>
        <v>920.723</v>
      </c>
      <c r="L107" s="333"/>
      <c r="M107" s="89">
        <f>M108+M109+M110+M111</f>
        <v>740.712</v>
      </c>
      <c r="N107" s="29"/>
      <c r="O107" s="29"/>
      <c r="P107" s="29">
        <f>P108+P109+P110+P111</f>
        <v>740.712</v>
      </c>
      <c r="Q107" s="336"/>
    </row>
    <row r="108" spans="1:17" ht="24.75" customHeight="1">
      <c r="A108" s="88" t="s">
        <v>82</v>
      </c>
      <c r="B108" s="92" t="s">
        <v>23</v>
      </c>
      <c r="C108" s="155">
        <v>656.1</v>
      </c>
      <c r="D108" s="29"/>
      <c r="E108" s="29"/>
      <c r="F108" s="30">
        <v>656.1</v>
      </c>
      <c r="G108" s="310"/>
      <c r="H108" s="173">
        <v>494.187</v>
      </c>
      <c r="I108" s="176"/>
      <c r="J108" s="176"/>
      <c r="K108" s="176">
        <v>494.187</v>
      </c>
      <c r="L108" s="124"/>
      <c r="M108" s="173">
        <v>488.893</v>
      </c>
      <c r="N108" s="176"/>
      <c r="O108" s="176"/>
      <c r="P108" s="176">
        <v>488.893</v>
      </c>
      <c r="Q108" s="336"/>
    </row>
    <row r="109" spans="1:17" ht="26.25" customHeight="1">
      <c r="A109" s="88" t="s">
        <v>83</v>
      </c>
      <c r="B109" s="334" t="s">
        <v>24</v>
      </c>
      <c r="C109" s="156">
        <v>252.4</v>
      </c>
      <c r="D109" s="72"/>
      <c r="E109" s="72"/>
      <c r="F109" s="73">
        <v>252.4</v>
      </c>
      <c r="G109" s="312"/>
      <c r="H109" s="175">
        <v>251.819</v>
      </c>
      <c r="I109" s="177"/>
      <c r="J109" s="177"/>
      <c r="K109" s="177">
        <v>251.819</v>
      </c>
      <c r="L109" s="315"/>
      <c r="M109" s="175">
        <v>251.819</v>
      </c>
      <c r="N109" s="177"/>
      <c r="O109" s="177"/>
      <c r="P109" s="177">
        <v>251.819</v>
      </c>
      <c r="Q109" s="335"/>
    </row>
    <row r="110" spans="1:17" ht="25.5" customHeight="1">
      <c r="A110" s="88" t="s">
        <v>38</v>
      </c>
      <c r="B110" s="92" t="s">
        <v>119</v>
      </c>
      <c r="C110" s="155">
        <v>242</v>
      </c>
      <c r="D110" s="29"/>
      <c r="E110" s="29"/>
      <c r="F110" s="30">
        <v>242</v>
      </c>
      <c r="G110" s="310"/>
      <c r="H110" s="173">
        <v>174.717</v>
      </c>
      <c r="I110" s="176"/>
      <c r="J110" s="176"/>
      <c r="K110" s="176">
        <v>174.717</v>
      </c>
      <c r="L110" s="297"/>
      <c r="M110" s="173">
        <v>0</v>
      </c>
      <c r="N110" s="176"/>
      <c r="O110" s="176"/>
      <c r="P110" s="176">
        <v>0</v>
      </c>
      <c r="Q110" s="336"/>
    </row>
    <row r="111" spans="1:17" ht="15.75" customHeight="1">
      <c r="A111" s="88" t="s">
        <v>51</v>
      </c>
      <c r="B111" s="337" t="s">
        <v>236</v>
      </c>
      <c r="C111" s="155">
        <v>44</v>
      </c>
      <c r="D111" s="29"/>
      <c r="E111" s="29"/>
      <c r="F111" s="30">
        <v>44</v>
      </c>
      <c r="G111" s="310"/>
      <c r="H111" s="173">
        <v>0</v>
      </c>
      <c r="I111" s="176"/>
      <c r="J111" s="176"/>
      <c r="K111" s="176">
        <v>0</v>
      </c>
      <c r="L111" s="297"/>
      <c r="M111" s="173">
        <v>0</v>
      </c>
      <c r="N111" s="176"/>
      <c r="O111" s="176"/>
      <c r="P111" s="176">
        <v>0</v>
      </c>
      <c r="Q111" s="336"/>
    </row>
    <row r="112" spans="1:17" ht="25.5" customHeight="1">
      <c r="A112" s="88" t="s">
        <v>37</v>
      </c>
      <c r="B112" s="516" t="s">
        <v>289</v>
      </c>
      <c r="C112" s="155">
        <f>C113</f>
        <v>666.3</v>
      </c>
      <c r="D112" s="29"/>
      <c r="E112" s="29"/>
      <c r="F112" s="30">
        <f>F113</f>
        <v>666.3</v>
      </c>
      <c r="G112" s="310"/>
      <c r="H112" s="74">
        <f>H113</f>
        <v>0</v>
      </c>
      <c r="I112" s="29"/>
      <c r="J112" s="29"/>
      <c r="K112" s="30">
        <f>K113</f>
        <v>0</v>
      </c>
      <c r="L112" s="124"/>
      <c r="M112" s="74">
        <f>M113</f>
        <v>0</v>
      </c>
      <c r="N112" s="29"/>
      <c r="O112" s="29"/>
      <c r="P112" s="30">
        <f>P113</f>
        <v>0</v>
      </c>
      <c r="Q112" s="336"/>
    </row>
    <row r="113" spans="1:17" ht="50.25" customHeight="1">
      <c r="A113" s="115" t="s">
        <v>57</v>
      </c>
      <c r="B113" s="338" t="s">
        <v>290</v>
      </c>
      <c r="C113" s="156">
        <v>666.3</v>
      </c>
      <c r="D113" s="72"/>
      <c r="E113" s="72"/>
      <c r="F113" s="73">
        <v>666.3</v>
      </c>
      <c r="G113" s="312"/>
      <c r="H113" s="339">
        <v>0</v>
      </c>
      <c r="I113" s="215"/>
      <c r="J113" s="215"/>
      <c r="K113" s="215">
        <v>0</v>
      </c>
      <c r="L113" s="316"/>
      <c r="M113" s="339">
        <v>0</v>
      </c>
      <c r="N113" s="215"/>
      <c r="O113" s="215"/>
      <c r="P113" s="215">
        <v>0</v>
      </c>
      <c r="Q113" s="340"/>
    </row>
    <row r="114" spans="1:17" ht="29.25" customHeight="1">
      <c r="A114" s="88" t="s">
        <v>77</v>
      </c>
      <c r="B114" s="516" t="s">
        <v>53</v>
      </c>
      <c r="C114" s="165">
        <f>C115+C116+C117</f>
        <v>750</v>
      </c>
      <c r="D114" s="29"/>
      <c r="E114" s="29"/>
      <c r="F114" s="164">
        <f>F115+F116+F117</f>
        <v>750</v>
      </c>
      <c r="G114" s="310"/>
      <c r="H114" s="89">
        <f>H115+H116+H117</f>
        <v>249.83499999999998</v>
      </c>
      <c r="I114" s="29"/>
      <c r="J114" s="29"/>
      <c r="K114" s="29">
        <f>K115+K116+K117</f>
        <v>249.83499999999998</v>
      </c>
      <c r="L114" s="297"/>
      <c r="M114" s="89">
        <f>M115+M116+M117</f>
        <v>249.83499999999998</v>
      </c>
      <c r="N114" s="29"/>
      <c r="O114" s="29"/>
      <c r="P114" s="29">
        <f>P115+P116+P117</f>
        <v>249.83499999999998</v>
      </c>
      <c r="Q114" s="336"/>
    </row>
    <row r="115" spans="1:17" ht="37.5" customHeight="1">
      <c r="A115" s="88" t="s">
        <v>49</v>
      </c>
      <c r="B115" s="337" t="s">
        <v>458</v>
      </c>
      <c r="C115" s="155">
        <v>200</v>
      </c>
      <c r="D115" s="29"/>
      <c r="E115" s="29"/>
      <c r="F115" s="30">
        <v>200</v>
      </c>
      <c r="G115" s="310"/>
      <c r="H115" s="173">
        <v>99.865</v>
      </c>
      <c r="I115" s="176"/>
      <c r="J115" s="176"/>
      <c r="K115" s="176">
        <v>99.865</v>
      </c>
      <c r="L115" s="124"/>
      <c r="M115" s="173">
        <v>99.865</v>
      </c>
      <c r="N115" s="176"/>
      <c r="O115" s="176"/>
      <c r="P115" s="176">
        <v>99.865</v>
      </c>
      <c r="Q115" s="336"/>
    </row>
    <row r="116" spans="1:17" ht="52.5" customHeight="1">
      <c r="A116" s="88" t="s">
        <v>416</v>
      </c>
      <c r="B116" s="337" t="s">
        <v>459</v>
      </c>
      <c r="C116" s="155">
        <v>500</v>
      </c>
      <c r="D116" s="29"/>
      <c r="E116" s="29"/>
      <c r="F116" s="30">
        <v>500</v>
      </c>
      <c r="G116" s="310"/>
      <c r="H116" s="123">
        <v>149.97</v>
      </c>
      <c r="I116" s="121"/>
      <c r="J116" s="121"/>
      <c r="K116" s="121">
        <v>149.97</v>
      </c>
      <c r="L116" s="124"/>
      <c r="M116" s="123">
        <v>149.97</v>
      </c>
      <c r="N116" s="121"/>
      <c r="O116" s="121"/>
      <c r="P116" s="121">
        <v>149.97</v>
      </c>
      <c r="Q116" s="336"/>
    </row>
    <row r="117" spans="1:17" ht="39.75" customHeight="1">
      <c r="A117" s="88" t="s">
        <v>460</v>
      </c>
      <c r="B117" s="337" t="s">
        <v>461</v>
      </c>
      <c r="C117" s="155">
        <v>50</v>
      </c>
      <c r="D117" s="29"/>
      <c r="E117" s="29"/>
      <c r="F117" s="30">
        <v>50</v>
      </c>
      <c r="G117" s="310"/>
      <c r="H117" s="123">
        <v>0</v>
      </c>
      <c r="I117" s="121"/>
      <c r="J117" s="121"/>
      <c r="K117" s="121">
        <v>0</v>
      </c>
      <c r="L117" s="124"/>
      <c r="M117" s="123">
        <v>0</v>
      </c>
      <c r="N117" s="121"/>
      <c r="O117" s="121"/>
      <c r="P117" s="121">
        <v>0</v>
      </c>
      <c r="Q117" s="336"/>
    </row>
    <row r="118" spans="1:17" ht="54" customHeight="1">
      <c r="A118" s="88" t="s">
        <v>181</v>
      </c>
      <c r="B118" s="517" t="s">
        <v>182</v>
      </c>
      <c r="C118" s="510">
        <f>C119</f>
        <v>17389.800000000003</v>
      </c>
      <c r="D118" s="29"/>
      <c r="E118" s="29"/>
      <c r="F118" s="29">
        <f>F119</f>
        <v>17389.800000000003</v>
      </c>
      <c r="G118" s="310"/>
      <c r="H118" s="89">
        <f>H119</f>
        <v>7074.625</v>
      </c>
      <c r="I118" s="29"/>
      <c r="J118" s="29"/>
      <c r="K118" s="29">
        <f>K119</f>
        <v>7074.625</v>
      </c>
      <c r="L118" s="124"/>
      <c r="M118" s="89">
        <f>M119</f>
        <v>7074.625</v>
      </c>
      <c r="N118" s="29"/>
      <c r="O118" s="29"/>
      <c r="P118" s="29">
        <f>P119</f>
        <v>7074.625</v>
      </c>
      <c r="Q118" s="336"/>
    </row>
    <row r="119" spans="1:17" ht="15" customHeight="1" thickBot="1">
      <c r="A119" s="463" t="s">
        <v>81</v>
      </c>
      <c r="B119" s="549" t="s">
        <v>42</v>
      </c>
      <c r="C119" s="514">
        <f>C120+C121+C122+C123+C124+C125+C126+C127+C128+C129+C130+C131+C132+C133+C134+C135</f>
        <v>17389.800000000003</v>
      </c>
      <c r="D119" s="507"/>
      <c r="E119" s="507"/>
      <c r="F119" s="507">
        <f>F120+F121+F122+F123+F124+F125+F126+F127+F128+F129+F130+F131+F132+F133+F134+F135</f>
        <v>17389.800000000003</v>
      </c>
      <c r="G119" s="467"/>
      <c r="H119" s="514">
        <f>H120+H121+H122+H123+H124+H125+H126+H127+H128+H129+H130+H131+H132+H133+H134+H135</f>
        <v>7074.625</v>
      </c>
      <c r="I119" s="507"/>
      <c r="J119" s="507"/>
      <c r="K119" s="507">
        <f>K120+K121+K122+K123+K124+K125+K126+K127+K128+K129+K130+K131+K132+K133+K134+K135</f>
        <v>7074.625</v>
      </c>
      <c r="L119" s="423"/>
      <c r="M119" s="514">
        <f>M120+M121+M122+M123+M124+M125+M126+M127+M128+M129+M130+M131+M132+M133+M134+M135</f>
        <v>7074.625</v>
      </c>
      <c r="N119" s="507"/>
      <c r="O119" s="507"/>
      <c r="P119" s="507">
        <f>P120+P121+P122+P123+P124+P125+P126+P127+P128+P129+P130+P131+P132+P133+P134+P135</f>
        <v>7074.625</v>
      </c>
      <c r="Q119" s="298"/>
    </row>
    <row r="120" spans="1:17" ht="28.5" customHeight="1">
      <c r="A120" s="32" t="s">
        <v>82</v>
      </c>
      <c r="B120" s="255" t="s">
        <v>448</v>
      </c>
      <c r="C120" s="304">
        <v>1209.5</v>
      </c>
      <c r="D120" s="305"/>
      <c r="E120" s="305"/>
      <c r="F120" s="305">
        <v>1209.5</v>
      </c>
      <c r="G120" s="466"/>
      <c r="H120" s="304">
        <v>1148.949</v>
      </c>
      <c r="I120" s="550"/>
      <c r="J120" s="305"/>
      <c r="K120" s="305">
        <v>1148.949</v>
      </c>
      <c r="L120" s="420"/>
      <c r="M120" s="304">
        <v>1148.949</v>
      </c>
      <c r="N120" s="550"/>
      <c r="O120" s="305"/>
      <c r="P120" s="305">
        <v>1148.949</v>
      </c>
      <c r="Q120" s="420"/>
    </row>
    <row r="121" spans="1:17" ht="63" customHeight="1">
      <c r="A121" s="88" t="s">
        <v>83</v>
      </c>
      <c r="B121" s="35" t="s">
        <v>9</v>
      </c>
      <c r="C121" s="173">
        <v>2667</v>
      </c>
      <c r="D121" s="176"/>
      <c r="E121" s="176"/>
      <c r="F121" s="176">
        <v>2667</v>
      </c>
      <c r="G121" s="342"/>
      <c r="H121" s="173">
        <v>667</v>
      </c>
      <c r="I121" s="343"/>
      <c r="J121" s="176"/>
      <c r="K121" s="176">
        <v>667</v>
      </c>
      <c r="L121" s="297"/>
      <c r="M121" s="173">
        <v>667</v>
      </c>
      <c r="N121" s="343"/>
      <c r="O121" s="176"/>
      <c r="P121" s="176">
        <v>667</v>
      </c>
      <c r="Q121" s="124"/>
    </row>
    <row r="122" spans="1:17" ht="35.25" customHeight="1">
      <c r="A122" s="110" t="s">
        <v>51</v>
      </c>
      <c r="B122" s="344" t="s">
        <v>1</v>
      </c>
      <c r="C122" s="174">
        <v>988</v>
      </c>
      <c r="D122" s="320"/>
      <c r="E122" s="320"/>
      <c r="F122" s="320">
        <v>988</v>
      </c>
      <c r="G122" s="345"/>
      <c r="H122" s="174">
        <v>898.894</v>
      </c>
      <c r="I122" s="320"/>
      <c r="J122" s="321"/>
      <c r="K122" s="176">
        <v>898.894</v>
      </c>
      <c r="L122" s="346"/>
      <c r="M122" s="174">
        <v>898.894</v>
      </c>
      <c r="N122" s="320"/>
      <c r="O122" s="321"/>
      <c r="P122" s="176">
        <v>898.894</v>
      </c>
      <c r="Q122" s="295"/>
    </row>
    <row r="123" spans="1:17" ht="18" customHeight="1">
      <c r="A123" s="88" t="s">
        <v>104</v>
      </c>
      <c r="B123" s="35" t="s">
        <v>287</v>
      </c>
      <c r="C123" s="173">
        <v>3776</v>
      </c>
      <c r="D123" s="176"/>
      <c r="E123" s="176"/>
      <c r="F123" s="176">
        <v>3776</v>
      </c>
      <c r="G123" s="342"/>
      <c r="H123" s="173">
        <v>1533.532</v>
      </c>
      <c r="I123" s="176"/>
      <c r="J123" s="176"/>
      <c r="K123" s="176">
        <v>1533.532</v>
      </c>
      <c r="L123" s="297"/>
      <c r="M123" s="173">
        <v>1533.532</v>
      </c>
      <c r="N123" s="176"/>
      <c r="O123" s="176"/>
      <c r="P123" s="176">
        <v>1533.532</v>
      </c>
      <c r="Q123" s="124"/>
    </row>
    <row r="124" spans="1:17" ht="27" customHeight="1">
      <c r="A124" s="88" t="s">
        <v>258</v>
      </c>
      <c r="B124" s="35" t="s">
        <v>288</v>
      </c>
      <c r="C124" s="173">
        <v>2324</v>
      </c>
      <c r="D124" s="176"/>
      <c r="E124" s="176"/>
      <c r="F124" s="176">
        <v>2324</v>
      </c>
      <c r="G124" s="342"/>
      <c r="H124" s="173">
        <v>2323.37</v>
      </c>
      <c r="I124" s="176"/>
      <c r="J124" s="176"/>
      <c r="K124" s="176">
        <v>2323.37</v>
      </c>
      <c r="L124" s="297"/>
      <c r="M124" s="173">
        <v>2323.37</v>
      </c>
      <c r="N124" s="176"/>
      <c r="O124" s="176"/>
      <c r="P124" s="176">
        <v>2323.37</v>
      </c>
      <c r="Q124" s="124"/>
    </row>
    <row r="125" spans="1:17" ht="28.5" customHeight="1">
      <c r="A125" s="115" t="s">
        <v>259</v>
      </c>
      <c r="B125" s="97" t="s">
        <v>2</v>
      </c>
      <c r="C125" s="175">
        <v>2500.5</v>
      </c>
      <c r="D125" s="177"/>
      <c r="E125" s="177"/>
      <c r="F125" s="177">
        <v>2500.5</v>
      </c>
      <c r="G125" s="347"/>
      <c r="H125" s="175">
        <v>0</v>
      </c>
      <c r="I125" s="177"/>
      <c r="J125" s="177"/>
      <c r="K125" s="177">
        <v>0</v>
      </c>
      <c r="L125" s="315"/>
      <c r="M125" s="175">
        <v>0</v>
      </c>
      <c r="N125" s="177"/>
      <c r="O125" s="177"/>
      <c r="P125" s="177">
        <v>0</v>
      </c>
      <c r="Q125" s="316"/>
    </row>
    <row r="126" spans="1:17" ht="48" customHeight="1">
      <c r="A126" s="88" t="s">
        <v>260</v>
      </c>
      <c r="B126" s="35" t="s">
        <v>398</v>
      </c>
      <c r="C126" s="173">
        <v>415</v>
      </c>
      <c r="D126" s="176"/>
      <c r="E126" s="176"/>
      <c r="F126" s="176">
        <v>415</v>
      </c>
      <c r="G126" s="342"/>
      <c r="H126" s="173">
        <v>84.332</v>
      </c>
      <c r="I126" s="176"/>
      <c r="J126" s="176"/>
      <c r="K126" s="176">
        <v>84.332</v>
      </c>
      <c r="L126" s="297"/>
      <c r="M126" s="173">
        <v>84.332</v>
      </c>
      <c r="N126" s="176"/>
      <c r="O126" s="176"/>
      <c r="P126" s="176">
        <v>84.332</v>
      </c>
      <c r="Q126" s="124"/>
    </row>
    <row r="127" spans="1:17" ht="28.5" customHeight="1">
      <c r="A127" s="115" t="s">
        <v>261</v>
      </c>
      <c r="B127" s="97" t="s">
        <v>399</v>
      </c>
      <c r="C127" s="175">
        <v>410.3</v>
      </c>
      <c r="D127" s="177"/>
      <c r="E127" s="177"/>
      <c r="F127" s="177">
        <v>410.3</v>
      </c>
      <c r="G127" s="347"/>
      <c r="H127" s="175">
        <v>0</v>
      </c>
      <c r="I127" s="177"/>
      <c r="J127" s="177"/>
      <c r="K127" s="177">
        <v>0</v>
      </c>
      <c r="L127" s="315"/>
      <c r="M127" s="175">
        <v>0</v>
      </c>
      <c r="N127" s="177"/>
      <c r="O127" s="177"/>
      <c r="P127" s="177">
        <v>0</v>
      </c>
      <c r="Q127" s="316"/>
    </row>
    <row r="128" spans="1:17" ht="28.5" customHeight="1">
      <c r="A128" s="88" t="s">
        <v>262</v>
      </c>
      <c r="B128" s="35" t="s">
        <v>3</v>
      </c>
      <c r="C128" s="175">
        <v>449.6</v>
      </c>
      <c r="D128" s="177"/>
      <c r="E128" s="177"/>
      <c r="F128" s="177">
        <v>449.6</v>
      </c>
      <c r="G128" s="347"/>
      <c r="H128" s="175">
        <v>0</v>
      </c>
      <c r="I128" s="177"/>
      <c r="J128" s="177"/>
      <c r="K128" s="177">
        <v>0</v>
      </c>
      <c r="L128" s="315"/>
      <c r="M128" s="175">
        <v>0</v>
      </c>
      <c r="N128" s="177"/>
      <c r="O128" s="177"/>
      <c r="P128" s="177">
        <v>0</v>
      </c>
      <c r="Q128" s="124"/>
    </row>
    <row r="129" spans="1:17" ht="28.5" customHeight="1">
      <c r="A129" s="88" t="s">
        <v>263</v>
      </c>
      <c r="B129" s="35" t="s">
        <v>4</v>
      </c>
      <c r="C129" s="173">
        <v>100</v>
      </c>
      <c r="D129" s="176"/>
      <c r="E129" s="176"/>
      <c r="F129" s="176">
        <v>100</v>
      </c>
      <c r="G129" s="342"/>
      <c r="H129" s="173">
        <v>99.994</v>
      </c>
      <c r="I129" s="176"/>
      <c r="J129" s="176"/>
      <c r="K129" s="176">
        <v>99.994</v>
      </c>
      <c r="L129" s="297"/>
      <c r="M129" s="173">
        <v>99.994</v>
      </c>
      <c r="N129" s="176"/>
      <c r="O129" s="176"/>
      <c r="P129" s="176">
        <v>99.994</v>
      </c>
      <c r="Q129" s="124"/>
    </row>
    <row r="130" spans="1:17" ht="28.5" customHeight="1">
      <c r="A130" s="88" t="s">
        <v>264</v>
      </c>
      <c r="B130" s="35" t="s">
        <v>5</v>
      </c>
      <c r="C130" s="173">
        <v>238.7</v>
      </c>
      <c r="D130" s="176"/>
      <c r="E130" s="176"/>
      <c r="F130" s="176">
        <v>238.7</v>
      </c>
      <c r="G130" s="342"/>
      <c r="H130" s="173">
        <v>218.654</v>
      </c>
      <c r="I130" s="176"/>
      <c r="J130" s="176"/>
      <c r="K130" s="176">
        <v>218.654</v>
      </c>
      <c r="L130" s="297"/>
      <c r="M130" s="173">
        <v>218.654</v>
      </c>
      <c r="N130" s="176"/>
      <c r="O130" s="176"/>
      <c r="P130" s="176">
        <v>218.654</v>
      </c>
      <c r="Q130" s="124"/>
    </row>
    <row r="131" spans="1:17" ht="28.5" customHeight="1">
      <c r="A131" s="88" t="s">
        <v>265</v>
      </c>
      <c r="B131" s="35" t="s">
        <v>6</v>
      </c>
      <c r="C131" s="173">
        <v>136.2</v>
      </c>
      <c r="D131" s="176"/>
      <c r="E131" s="176"/>
      <c r="F131" s="176">
        <v>136.2</v>
      </c>
      <c r="G131" s="342"/>
      <c r="H131" s="173">
        <v>0</v>
      </c>
      <c r="I131" s="176"/>
      <c r="J131" s="176"/>
      <c r="K131" s="176">
        <v>0</v>
      </c>
      <c r="L131" s="297"/>
      <c r="M131" s="173">
        <v>0</v>
      </c>
      <c r="N131" s="176"/>
      <c r="O131" s="176"/>
      <c r="P131" s="176">
        <v>0</v>
      </c>
      <c r="Q131" s="124"/>
    </row>
    <row r="132" spans="1:17" ht="27" customHeight="1">
      <c r="A132" s="88" t="s">
        <v>266</v>
      </c>
      <c r="B132" s="97" t="s">
        <v>7</v>
      </c>
      <c r="C132" s="173">
        <v>200</v>
      </c>
      <c r="D132" s="176"/>
      <c r="E132" s="176"/>
      <c r="F132" s="176">
        <v>200</v>
      </c>
      <c r="G132" s="342"/>
      <c r="H132" s="173">
        <v>0</v>
      </c>
      <c r="I132" s="176"/>
      <c r="J132" s="176"/>
      <c r="K132" s="176">
        <v>0</v>
      </c>
      <c r="L132" s="297"/>
      <c r="M132" s="173">
        <v>0</v>
      </c>
      <c r="N132" s="176"/>
      <c r="O132" s="176"/>
      <c r="P132" s="176">
        <v>0</v>
      </c>
      <c r="Q132" s="124"/>
    </row>
    <row r="133" spans="1:17" ht="39.75" customHeight="1" thickBot="1">
      <c r="A133" s="463" t="s">
        <v>267</v>
      </c>
      <c r="B133" s="465" t="s">
        <v>8</v>
      </c>
      <c r="C133" s="367">
        <v>100</v>
      </c>
      <c r="D133" s="368"/>
      <c r="E133" s="368"/>
      <c r="F133" s="368">
        <v>100</v>
      </c>
      <c r="G133" s="467"/>
      <c r="H133" s="367">
        <v>99.9</v>
      </c>
      <c r="I133" s="368"/>
      <c r="J133" s="368"/>
      <c r="K133" s="368">
        <v>99.9</v>
      </c>
      <c r="L133" s="423"/>
      <c r="M133" s="367">
        <v>99.9</v>
      </c>
      <c r="N133" s="368"/>
      <c r="O133" s="368"/>
      <c r="P133" s="368">
        <v>99.9</v>
      </c>
      <c r="Q133" s="298"/>
    </row>
    <row r="134" spans="1:17" ht="30" customHeight="1">
      <c r="A134" s="146" t="s">
        <v>268</v>
      </c>
      <c r="B134" s="344" t="s">
        <v>10</v>
      </c>
      <c r="C134" s="421">
        <v>765</v>
      </c>
      <c r="D134" s="365"/>
      <c r="E134" s="365"/>
      <c r="F134" s="365">
        <v>765</v>
      </c>
      <c r="G134" s="462"/>
      <c r="H134" s="421">
        <v>0</v>
      </c>
      <c r="I134" s="365"/>
      <c r="J134" s="365"/>
      <c r="K134" s="365">
        <v>0</v>
      </c>
      <c r="L134" s="391"/>
      <c r="M134" s="421">
        <v>0</v>
      </c>
      <c r="N134" s="365"/>
      <c r="O134" s="365"/>
      <c r="P134" s="365">
        <v>0</v>
      </c>
      <c r="Q134" s="281"/>
    </row>
    <row r="135" spans="1:17" ht="27.75" customHeight="1" thickBot="1">
      <c r="A135" s="463" t="s">
        <v>269</v>
      </c>
      <c r="B135" s="465" t="s">
        <v>11</v>
      </c>
      <c r="C135" s="367">
        <v>1110</v>
      </c>
      <c r="D135" s="368"/>
      <c r="E135" s="368"/>
      <c r="F135" s="368">
        <v>1110</v>
      </c>
      <c r="G135" s="467"/>
      <c r="H135" s="367">
        <v>0</v>
      </c>
      <c r="I135" s="368"/>
      <c r="J135" s="368"/>
      <c r="K135" s="368">
        <v>0</v>
      </c>
      <c r="L135" s="423"/>
      <c r="M135" s="367">
        <v>0</v>
      </c>
      <c r="N135" s="368"/>
      <c r="O135" s="368"/>
      <c r="P135" s="368">
        <v>0</v>
      </c>
      <c r="Q135" s="298"/>
    </row>
    <row r="136" spans="1:17" ht="141.75" customHeight="1" thickBot="1">
      <c r="A136" s="26">
        <v>9</v>
      </c>
      <c r="B136" s="348" t="s">
        <v>296</v>
      </c>
      <c r="C136" s="349">
        <f>C137+C138+C139+C140+C141+C142+C143+C144+C145+C146+C147+C148+C149</f>
        <v>30213.300000000003</v>
      </c>
      <c r="D136" s="350"/>
      <c r="E136" s="351"/>
      <c r="F136" s="352">
        <f>F137+F138+F139+F140+F141+F142+F143+F144+F145+F146+F147+F148+F149</f>
        <v>30213.300000000003</v>
      </c>
      <c r="G136" s="178"/>
      <c r="H136" s="349">
        <f>H137+H138+H139+H140+H141+H142+H143+H144+H145+H146+H147+H148+H149</f>
        <v>21367.29</v>
      </c>
      <c r="I136" s="350"/>
      <c r="J136" s="351"/>
      <c r="K136" s="352">
        <f>K137+K138+K139+K140+K141+K142+K143+K144+K145+K146+K147+K148+K149</f>
        <v>21367.29</v>
      </c>
      <c r="L136" s="178"/>
      <c r="M136" s="349">
        <f>M137+M138+M139+M140+M141+M142+M143+M144+M145+M146+M147+M148+M149</f>
        <v>21370.52</v>
      </c>
      <c r="N136" s="350"/>
      <c r="O136" s="351"/>
      <c r="P136" s="352">
        <f>P137+P138+P139+P140+P141+P142+P143+P144+P145+P146+P147+P148+P149</f>
        <v>21370.52</v>
      </c>
      <c r="Q136" s="178"/>
    </row>
    <row r="137" spans="1:17" ht="37.5" customHeight="1">
      <c r="A137" s="57">
        <v>1</v>
      </c>
      <c r="B137" s="45" t="s">
        <v>279</v>
      </c>
      <c r="C137" s="151">
        <v>4200</v>
      </c>
      <c r="D137" s="111"/>
      <c r="E137" s="111"/>
      <c r="F137" s="111">
        <v>4200</v>
      </c>
      <c r="G137" s="302"/>
      <c r="H137" s="220">
        <v>3380.1</v>
      </c>
      <c r="I137" s="219"/>
      <c r="J137" s="219"/>
      <c r="K137" s="219">
        <v>3380.1</v>
      </c>
      <c r="L137" s="303"/>
      <c r="M137" s="220">
        <v>3380.1</v>
      </c>
      <c r="N137" s="219"/>
      <c r="O137" s="219"/>
      <c r="P137" s="219">
        <v>3380.1</v>
      </c>
      <c r="Q137" s="303"/>
    </row>
    <row r="138" spans="1:17" ht="27.75" customHeight="1">
      <c r="A138" s="34">
        <v>2</v>
      </c>
      <c r="B138" s="128" t="s">
        <v>207</v>
      </c>
      <c r="C138" s="152">
        <v>4.1</v>
      </c>
      <c r="D138" s="129"/>
      <c r="E138" s="129"/>
      <c r="F138" s="129">
        <v>4.1</v>
      </c>
      <c r="G138" s="319"/>
      <c r="H138" s="296">
        <v>4.08</v>
      </c>
      <c r="I138" s="215"/>
      <c r="J138" s="209"/>
      <c r="K138" s="209">
        <v>4.08</v>
      </c>
      <c r="L138" s="295"/>
      <c r="M138" s="296">
        <v>4.08</v>
      </c>
      <c r="N138" s="215"/>
      <c r="O138" s="209"/>
      <c r="P138" s="209">
        <v>4.08</v>
      </c>
      <c r="Q138" s="295"/>
    </row>
    <row r="139" spans="1:17" ht="51" customHeight="1">
      <c r="A139" s="34">
        <v>3</v>
      </c>
      <c r="B139" s="46" t="s">
        <v>400</v>
      </c>
      <c r="C139" s="152">
        <v>10.8</v>
      </c>
      <c r="D139" s="31"/>
      <c r="E139" s="31"/>
      <c r="F139" s="31">
        <v>10.8</v>
      </c>
      <c r="G139" s="310"/>
      <c r="H139" s="123">
        <v>0</v>
      </c>
      <c r="I139" s="121"/>
      <c r="J139" s="121"/>
      <c r="K139" s="121">
        <v>0</v>
      </c>
      <c r="L139" s="124"/>
      <c r="M139" s="123">
        <v>3.23</v>
      </c>
      <c r="N139" s="121"/>
      <c r="O139" s="121"/>
      <c r="P139" s="121">
        <v>3.23</v>
      </c>
      <c r="Q139" s="124"/>
    </row>
    <row r="140" spans="1:17" ht="25.5" customHeight="1">
      <c r="A140" s="34">
        <v>4</v>
      </c>
      <c r="B140" s="82" t="s">
        <v>146</v>
      </c>
      <c r="C140" s="153">
        <v>968.7</v>
      </c>
      <c r="D140" s="83"/>
      <c r="E140" s="83"/>
      <c r="F140" s="83">
        <v>968.7</v>
      </c>
      <c r="G140" s="328"/>
      <c r="H140" s="280">
        <v>968.64</v>
      </c>
      <c r="I140" s="210"/>
      <c r="J140" s="210"/>
      <c r="K140" s="210">
        <v>968.64</v>
      </c>
      <c r="L140" s="281"/>
      <c r="M140" s="280">
        <v>968.64</v>
      </c>
      <c r="N140" s="210"/>
      <c r="O140" s="210"/>
      <c r="P140" s="210">
        <v>968.64</v>
      </c>
      <c r="Q140" s="281"/>
    </row>
    <row r="141" spans="1:17" ht="24.75" customHeight="1">
      <c r="A141" s="34">
        <v>5</v>
      </c>
      <c r="B141" s="46" t="s">
        <v>208</v>
      </c>
      <c r="C141" s="152">
        <v>375.5</v>
      </c>
      <c r="D141" s="31"/>
      <c r="E141" s="31"/>
      <c r="F141" s="31">
        <v>375.5</v>
      </c>
      <c r="G141" s="310"/>
      <c r="H141" s="123">
        <v>366.43</v>
      </c>
      <c r="I141" s="121"/>
      <c r="J141" s="121"/>
      <c r="K141" s="121">
        <v>366.43</v>
      </c>
      <c r="L141" s="124"/>
      <c r="M141" s="123">
        <v>366.43</v>
      </c>
      <c r="N141" s="121"/>
      <c r="O141" s="121"/>
      <c r="P141" s="121">
        <v>366.43</v>
      </c>
      <c r="Q141" s="124"/>
    </row>
    <row r="142" spans="1:17" ht="26.25" customHeight="1">
      <c r="A142" s="76">
        <v>6</v>
      </c>
      <c r="B142" s="46" t="s">
        <v>120</v>
      </c>
      <c r="C142" s="152">
        <v>816.8</v>
      </c>
      <c r="D142" s="31"/>
      <c r="E142" s="31"/>
      <c r="F142" s="31">
        <v>816.8</v>
      </c>
      <c r="G142" s="310"/>
      <c r="H142" s="123">
        <v>787.5</v>
      </c>
      <c r="I142" s="121"/>
      <c r="J142" s="121"/>
      <c r="K142" s="121">
        <v>787.5</v>
      </c>
      <c r="L142" s="124"/>
      <c r="M142" s="123">
        <v>787.5</v>
      </c>
      <c r="N142" s="121"/>
      <c r="O142" s="121"/>
      <c r="P142" s="121">
        <v>787.5</v>
      </c>
      <c r="Q142" s="124"/>
    </row>
    <row r="143" spans="1:17" ht="51" customHeight="1">
      <c r="A143" s="34">
        <v>7</v>
      </c>
      <c r="B143" s="46" t="s">
        <v>402</v>
      </c>
      <c r="C143" s="152">
        <v>2670</v>
      </c>
      <c r="D143" s="31"/>
      <c r="E143" s="31"/>
      <c r="F143" s="31">
        <v>2670</v>
      </c>
      <c r="G143" s="310"/>
      <c r="H143" s="123">
        <v>2670</v>
      </c>
      <c r="I143" s="121"/>
      <c r="J143" s="121"/>
      <c r="K143" s="121">
        <v>2670</v>
      </c>
      <c r="L143" s="124"/>
      <c r="M143" s="123">
        <v>2670</v>
      </c>
      <c r="N143" s="121"/>
      <c r="O143" s="121"/>
      <c r="P143" s="121">
        <v>2670</v>
      </c>
      <c r="Q143" s="124"/>
    </row>
    <row r="144" spans="1:17" ht="38.25" customHeight="1" thickBot="1">
      <c r="A144" s="58">
        <v>8</v>
      </c>
      <c r="B144" s="468" t="s">
        <v>401</v>
      </c>
      <c r="C144" s="450">
        <v>13734.4</v>
      </c>
      <c r="D144" s="469"/>
      <c r="E144" s="469"/>
      <c r="F144" s="469">
        <v>13734.4</v>
      </c>
      <c r="G144" s="366"/>
      <c r="H144" s="224">
        <v>10335.02</v>
      </c>
      <c r="I144" s="193"/>
      <c r="J144" s="193"/>
      <c r="K144" s="193">
        <v>10335.02</v>
      </c>
      <c r="L144" s="298"/>
      <c r="M144" s="224">
        <v>10335.02</v>
      </c>
      <c r="N144" s="193"/>
      <c r="O144" s="193"/>
      <c r="P144" s="193">
        <v>10335.02</v>
      </c>
      <c r="Q144" s="298"/>
    </row>
    <row r="145" spans="1:17" ht="38.25" customHeight="1">
      <c r="A145" s="76">
        <v>9</v>
      </c>
      <c r="B145" s="82" t="s">
        <v>404</v>
      </c>
      <c r="C145" s="153">
        <v>5031.4</v>
      </c>
      <c r="D145" s="83"/>
      <c r="E145" s="83"/>
      <c r="F145" s="83">
        <v>5031.4</v>
      </c>
      <c r="G145" s="328"/>
      <c r="H145" s="280">
        <v>800</v>
      </c>
      <c r="I145" s="210"/>
      <c r="J145" s="210"/>
      <c r="K145" s="210">
        <v>800</v>
      </c>
      <c r="L145" s="281"/>
      <c r="M145" s="280">
        <v>800</v>
      </c>
      <c r="N145" s="210"/>
      <c r="O145" s="210"/>
      <c r="P145" s="210">
        <v>800</v>
      </c>
      <c r="Q145" s="281"/>
    </row>
    <row r="146" spans="1:17" ht="61.5" customHeight="1">
      <c r="A146" s="34">
        <v>10</v>
      </c>
      <c r="B146" s="46" t="s">
        <v>403</v>
      </c>
      <c r="C146" s="152">
        <v>450</v>
      </c>
      <c r="D146" s="31"/>
      <c r="E146" s="31"/>
      <c r="F146" s="31">
        <v>450</v>
      </c>
      <c r="G146" s="310"/>
      <c r="H146" s="123">
        <v>442</v>
      </c>
      <c r="I146" s="121"/>
      <c r="J146" s="121"/>
      <c r="K146" s="121">
        <v>442</v>
      </c>
      <c r="L146" s="124"/>
      <c r="M146" s="123">
        <v>442</v>
      </c>
      <c r="N146" s="121"/>
      <c r="O146" s="121"/>
      <c r="P146" s="121">
        <v>442</v>
      </c>
      <c r="Q146" s="124"/>
    </row>
    <row r="147" spans="1:17" ht="60.75" customHeight="1">
      <c r="A147" s="34">
        <v>11</v>
      </c>
      <c r="B147" s="46" t="s">
        <v>405</v>
      </c>
      <c r="C147" s="152">
        <v>1531.3</v>
      </c>
      <c r="D147" s="31"/>
      <c r="E147" s="31"/>
      <c r="F147" s="31">
        <v>1531.3</v>
      </c>
      <c r="G147" s="310"/>
      <c r="H147" s="123">
        <v>1531.25</v>
      </c>
      <c r="I147" s="121"/>
      <c r="J147" s="121"/>
      <c r="K147" s="121">
        <v>1531.25</v>
      </c>
      <c r="L147" s="124"/>
      <c r="M147" s="123">
        <v>1531.25</v>
      </c>
      <c r="N147" s="121"/>
      <c r="O147" s="121"/>
      <c r="P147" s="121">
        <v>1531.25</v>
      </c>
      <c r="Q147" s="124"/>
    </row>
    <row r="148" spans="1:17" ht="71.25" customHeight="1">
      <c r="A148" s="34">
        <v>12</v>
      </c>
      <c r="B148" s="46" t="s">
        <v>205</v>
      </c>
      <c r="C148" s="152">
        <v>82.3</v>
      </c>
      <c r="D148" s="31"/>
      <c r="E148" s="31"/>
      <c r="F148" s="31">
        <v>82.3</v>
      </c>
      <c r="G148" s="310"/>
      <c r="H148" s="123">
        <v>82.27</v>
      </c>
      <c r="I148" s="121"/>
      <c r="J148" s="121"/>
      <c r="K148" s="121">
        <v>82.27</v>
      </c>
      <c r="L148" s="124"/>
      <c r="M148" s="123">
        <v>82.27</v>
      </c>
      <c r="N148" s="121"/>
      <c r="O148" s="121"/>
      <c r="P148" s="121">
        <v>82.27</v>
      </c>
      <c r="Q148" s="124"/>
    </row>
    <row r="149" spans="1:17" ht="72.75" customHeight="1" thickBot="1">
      <c r="A149" s="58">
        <v>13</v>
      </c>
      <c r="B149" s="116" t="s">
        <v>406</v>
      </c>
      <c r="C149" s="154">
        <v>338</v>
      </c>
      <c r="D149" s="117"/>
      <c r="E149" s="117"/>
      <c r="F149" s="117">
        <v>338</v>
      </c>
      <c r="G149" s="353"/>
      <c r="H149" s="286">
        <v>0</v>
      </c>
      <c r="I149" s="284"/>
      <c r="J149" s="284"/>
      <c r="K149" s="284">
        <v>0</v>
      </c>
      <c r="L149" s="285"/>
      <c r="M149" s="286">
        <v>0</v>
      </c>
      <c r="N149" s="284"/>
      <c r="O149" s="284"/>
      <c r="P149" s="284">
        <v>0</v>
      </c>
      <c r="Q149" s="285"/>
    </row>
    <row r="150" spans="1:17" ht="78" customHeight="1" thickBot="1">
      <c r="A150" s="75">
        <v>10</v>
      </c>
      <c r="B150" s="354" t="s">
        <v>169</v>
      </c>
      <c r="C150" s="602">
        <f>C151+C157</f>
        <v>89829.99999999999</v>
      </c>
      <c r="D150" s="603"/>
      <c r="E150" s="603">
        <f>E151+E157</f>
        <v>60700</v>
      </c>
      <c r="F150" s="355">
        <f>F151+F157</f>
        <v>29130</v>
      </c>
      <c r="G150" s="356"/>
      <c r="H150" s="604">
        <f>H151+H157</f>
        <v>70476.451</v>
      </c>
      <c r="I150" s="605"/>
      <c r="J150" s="605">
        <f>J151+J157</f>
        <v>53370.020000000004</v>
      </c>
      <c r="K150" s="605">
        <f>K151+K157</f>
        <v>17106.431</v>
      </c>
      <c r="L150" s="81"/>
      <c r="M150" s="604">
        <f>M151+M157</f>
        <v>7986.046</v>
      </c>
      <c r="N150" s="357"/>
      <c r="O150" s="357">
        <f>O151+O157</f>
        <v>0</v>
      </c>
      <c r="P150" s="605">
        <f>P151+P157</f>
        <v>7986.046</v>
      </c>
      <c r="Q150" s="81"/>
    </row>
    <row r="151" spans="1:17" ht="28.5" customHeight="1">
      <c r="A151" s="32" t="s">
        <v>162</v>
      </c>
      <c r="B151" s="464" t="s">
        <v>22</v>
      </c>
      <c r="C151" s="520">
        <f>C152+C153+C154+C155+C156</f>
        <v>82651.09999999999</v>
      </c>
      <c r="D151" s="555"/>
      <c r="E151" s="371">
        <f>E152+E153+E154+E155+E156</f>
        <v>60700</v>
      </c>
      <c r="F151" s="371">
        <f>F152+F153+F154+F155+F156</f>
        <v>21951.100000000002</v>
      </c>
      <c r="G151" s="33"/>
      <c r="H151" s="371">
        <f>H152+H153+H154+H155+H156</f>
        <v>63576.810000000005</v>
      </c>
      <c r="I151" s="555"/>
      <c r="J151" s="371">
        <f>J152+J153+J154+J155+J156</f>
        <v>53370.020000000004</v>
      </c>
      <c r="K151" s="371">
        <f>K152+K153+K154+K155+K156</f>
        <v>10206.79</v>
      </c>
      <c r="L151" s="33"/>
      <c r="M151" s="371">
        <f>M152+M153+M154+M155+M156</f>
        <v>2893.62</v>
      </c>
      <c r="N151" s="555"/>
      <c r="O151" s="371">
        <f>O152+O153+O154+O155+O156</f>
        <v>0</v>
      </c>
      <c r="P151" s="371">
        <f>P152+P153+P154+P155+P156</f>
        <v>2893.62</v>
      </c>
      <c r="Q151" s="33"/>
    </row>
    <row r="152" spans="1:17" ht="27" customHeight="1">
      <c r="A152" s="34">
        <v>1</v>
      </c>
      <c r="B152" s="35" t="s">
        <v>407</v>
      </c>
      <c r="C152" s="137">
        <v>33109.77</v>
      </c>
      <c r="D152" s="360"/>
      <c r="E152" s="36">
        <v>25350</v>
      </c>
      <c r="F152" s="36">
        <v>7759.77</v>
      </c>
      <c r="G152" s="310"/>
      <c r="H152" s="123">
        <v>18020.02</v>
      </c>
      <c r="I152" s="121"/>
      <c r="J152" s="121">
        <v>18020.02</v>
      </c>
      <c r="K152" s="121">
        <v>0</v>
      </c>
      <c r="L152" s="124"/>
      <c r="M152" s="123">
        <v>0</v>
      </c>
      <c r="N152" s="121"/>
      <c r="O152" s="121">
        <v>0</v>
      </c>
      <c r="P152" s="121">
        <v>0</v>
      </c>
      <c r="Q152" s="124"/>
    </row>
    <row r="153" spans="1:17" ht="28.5" customHeight="1" thickBot="1">
      <c r="A153" s="58">
        <v>2</v>
      </c>
      <c r="B153" s="465" t="s">
        <v>408</v>
      </c>
      <c r="C153" s="138">
        <v>46179.49</v>
      </c>
      <c r="D153" s="556"/>
      <c r="E153" s="114">
        <v>35350</v>
      </c>
      <c r="F153" s="114">
        <v>10829.49</v>
      </c>
      <c r="G153" s="366"/>
      <c r="H153" s="224">
        <v>42679.64</v>
      </c>
      <c r="I153" s="193"/>
      <c r="J153" s="193">
        <v>35350</v>
      </c>
      <c r="K153" s="193">
        <v>7329.64</v>
      </c>
      <c r="L153" s="298"/>
      <c r="M153" s="224">
        <v>0</v>
      </c>
      <c r="N153" s="193"/>
      <c r="O153" s="193">
        <v>0</v>
      </c>
      <c r="P153" s="193">
        <v>0</v>
      </c>
      <c r="Q153" s="298"/>
    </row>
    <row r="154" spans="1:17" ht="51" customHeight="1">
      <c r="A154" s="107">
        <v>3</v>
      </c>
      <c r="B154" s="344" t="s">
        <v>409</v>
      </c>
      <c r="C154" s="551">
        <v>2877.152</v>
      </c>
      <c r="D154" s="552"/>
      <c r="E154" s="552"/>
      <c r="F154" s="552">
        <v>2877.152</v>
      </c>
      <c r="G154" s="319"/>
      <c r="H154" s="553">
        <v>2877.15</v>
      </c>
      <c r="I154" s="554"/>
      <c r="J154" s="554"/>
      <c r="K154" s="318">
        <v>2877.15</v>
      </c>
      <c r="L154" s="295"/>
      <c r="M154" s="553">
        <v>2824.91</v>
      </c>
      <c r="N154" s="554"/>
      <c r="O154" s="554"/>
      <c r="P154" s="318">
        <v>2824.91</v>
      </c>
      <c r="Q154" s="295"/>
    </row>
    <row r="155" spans="1:17" ht="61.5" customHeight="1">
      <c r="A155" s="96">
        <v>4</v>
      </c>
      <c r="B155" s="35" t="s">
        <v>410</v>
      </c>
      <c r="C155" s="150">
        <v>254.688</v>
      </c>
      <c r="D155" s="127"/>
      <c r="E155" s="127"/>
      <c r="F155" s="127">
        <v>254.688</v>
      </c>
      <c r="G155" s="312"/>
      <c r="H155" s="98">
        <v>0</v>
      </c>
      <c r="I155" s="361"/>
      <c r="J155" s="361"/>
      <c r="K155" s="99">
        <v>0</v>
      </c>
      <c r="L155" s="316"/>
      <c r="M155" s="98">
        <v>3.4</v>
      </c>
      <c r="N155" s="361"/>
      <c r="O155" s="361"/>
      <c r="P155" s="99">
        <v>3.4</v>
      </c>
      <c r="Q155" s="316"/>
    </row>
    <row r="156" spans="1:17" ht="72" customHeight="1">
      <c r="A156" s="34">
        <v>5</v>
      </c>
      <c r="B156" s="35" t="s">
        <v>411</v>
      </c>
      <c r="C156" s="137">
        <v>230</v>
      </c>
      <c r="D156" s="360"/>
      <c r="E156" s="360"/>
      <c r="F156" s="36">
        <v>230</v>
      </c>
      <c r="G156" s="310"/>
      <c r="H156" s="123">
        <v>0</v>
      </c>
      <c r="I156" s="121"/>
      <c r="J156" s="121"/>
      <c r="K156" s="121">
        <v>0</v>
      </c>
      <c r="L156" s="124"/>
      <c r="M156" s="123">
        <v>65.31</v>
      </c>
      <c r="N156" s="121"/>
      <c r="O156" s="121"/>
      <c r="P156" s="121">
        <v>65.31</v>
      </c>
      <c r="Q156" s="124"/>
    </row>
    <row r="157" spans="1:17" ht="27" customHeight="1">
      <c r="A157" s="42" t="s">
        <v>163</v>
      </c>
      <c r="B157" s="325" t="s">
        <v>84</v>
      </c>
      <c r="C157" s="358">
        <f>C158+C159+C160+C161</f>
        <v>7178.9</v>
      </c>
      <c r="D157" s="359"/>
      <c r="E157" s="362"/>
      <c r="F157" s="359">
        <f>F158+F159+F160+F161</f>
        <v>7178.9</v>
      </c>
      <c r="G157" s="328"/>
      <c r="H157" s="172">
        <f>H158+H159+H160+H161</f>
        <v>6899.641</v>
      </c>
      <c r="I157" s="363"/>
      <c r="J157" s="364"/>
      <c r="K157" s="363">
        <f>K158+K159+K160+K161</f>
        <v>6899.641</v>
      </c>
      <c r="L157" s="281"/>
      <c r="M157" s="172">
        <f>M158+M159+M160+M161</f>
        <v>5092.426</v>
      </c>
      <c r="N157" s="363"/>
      <c r="O157" s="364"/>
      <c r="P157" s="363">
        <f>P158+P159+P160+P161</f>
        <v>5092.426</v>
      </c>
      <c r="Q157" s="281"/>
    </row>
    <row r="158" spans="1:17" ht="38.25" customHeight="1">
      <c r="A158" s="38">
        <v>1</v>
      </c>
      <c r="B158" s="39" t="s">
        <v>19</v>
      </c>
      <c r="C158" s="137">
        <v>2022.28</v>
      </c>
      <c r="D158" s="36"/>
      <c r="E158" s="36"/>
      <c r="F158" s="36">
        <v>2022.28</v>
      </c>
      <c r="G158" s="310"/>
      <c r="H158" s="173">
        <v>1781.508</v>
      </c>
      <c r="I158" s="176"/>
      <c r="J158" s="365"/>
      <c r="K158" s="365">
        <v>1781.508</v>
      </c>
      <c r="L158" s="281"/>
      <c r="M158" s="280">
        <v>0</v>
      </c>
      <c r="N158" s="210"/>
      <c r="O158" s="121"/>
      <c r="P158" s="121">
        <v>0</v>
      </c>
      <c r="Q158" s="124"/>
    </row>
    <row r="159" spans="1:17" ht="52.5" customHeight="1">
      <c r="A159" s="38">
        <v>2</v>
      </c>
      <c r="B159" s="39" t="s">
        <v>20</v>
      </c>
      <c r="C159" s="137">
        <v>4970.571</v>
      </c>
      <c r="D159" s="90"/>
      <c r="E159" s="90"/>
      <c r="F159" s="90">
        <v>4970.571</v>
      </c>
      <c r="G159" s="310"/>
      <c r="H159" s="173">
        <v>4970.567</v>
      </c>
      <c r="I159" s="176"/>
      <c r="J159" s="176"/>
      <c r="K159" s="176">
        <v>4970.567</v>
      </c>
      <c r="L159" s="124"/>
      <c r="M159" s="173">
        <v>4970.567</v>
      </c>
      <c r="N159" s="176"/>
      <c r="O159" s="176"/>
      <c r="P159" s="176">
        <v>4970.567</v>
      </c>
      <c r="Q159" s="124"/>
    </row>
    <row r="160" spans="1:17" ht="16.5" customHeight="1">
      <c r="A160" s="38">
        <v>3</v>
      </c>
      <c r="B160" s="39" t="s">
        <v>237</v>
      </c>
      <c r="C160" s="137">
        <v>88.952</v>
      </c>
      <c r="D160" s="90"/>
      <c r="E160" s="90"/>
      <c r="F160" s="90">
        <v>88.952</v>
      </c>
      <c r="G160" s="310"/>
      <c r="H160" s="173">
        <v>58.674</v>
      </c>
      <c r="I160" s="176"/>
      <c r="J160" s="176"/>
      <c r="K160" s="176">
        <v>58.674</v>
      </c>
      <c r="L160" s="124"/>
      <c r="M160" s="173">
        <v>58.674</v>
      </c>
      <c r="N160" s="176"/>
      <c r="O160" s="176"/>
      <c r="P160" s="176">
        <v>58.674</v>
      </c>
      <c r="Q160" s="124"/>
    </row>
    <row r="161" spans="1:17" ht="20.25" customHeight="1" thickBot="1">
      <c r="A161" s="40">
        <v>5</v>
      </c>
      <c r="B161" s="126" t="s">
        <v>18</v>
      </c>
      <c r="C161" s="138">
        <v>97.097</v>
      </c>
      <c r="D161" s="91"/>
      <c r="E161" s="91"/>
      <c r="F161" s="91">
        <v>97.097</v>
      </c>
      <c r="G161" s="366"/>
      <c r="H161" s="367">
        <v>88.892</v>
      </c>
      <c r="I161" s="368"/>
      <c r="J161" s="368"/>
      <c r="K161" s="368">
        <v>88.892</v>
      </c>
      <c r="L161" s="298"/>
      <c r="M161" s="367">
        <v>63.185</v>
      </c>
      <c r="N161" s="368"/>
      <c r="O161" s="368"/>
      <c r="P161" s="368">
        <v>63.185</v>
      </c>
      <c r="Q161" s="298"/>
    </row>
    <row r="162" spans="1:17" ht="79.5" customHeight="1" thickBot="1">
      <c r="A162" s="56" t="s">
        <v>45</v>
      </c>
      <c r="B162" s="249" t="s">
        <v>170</v>
      </c>
      <c r="C162" s="369">
        <f>C163+C168</f>
        <v>26990</v>
      </c>
      <c r="D162" s="322"/>
      <c r="E162" s="323"/>
      <c r="F162" s="322">
        <f>F163+F168</f>
        <v>26990</v>
      </c>
      <c r="G162" s="51"/>
      <c r="H162" s="369">
        <f>H163+H168</f>
        <v>12830.704</v>
      </c>
      <c r="I162" s="322"/>
      <c r="J162" s="323"/>
      <c r="K162" s="378">
        <f>K163+K168</f>
        <v>12830.704</v>
      </c>
      <c r="L162" s="51"/>
      <c r="M162" s="369">
        <f>M163+M168</f>
        <v>4813.696</v>
      </c>
      <c r="N162" s="322"/>
      <c r="O162" s="323"/>
      <c r="P162" s="322">
        <f>P163+P168</f>
        <v>4813.696</v>
      </c>
      <c r="Q162" s="51"/>
    </row>
    <row r="163" spans="1:17" ht="27.75" customHeight="1">
      <c r="A163" s="41" t="s">
        <v>16</v>
      </c>
      <c r="B163" s="518" t="s">
        <v>22</v>
      </c>
      <c r="C163" s="370">
        <f>C164</f>
        <v>15990</v>
      </c>
      <c r="D163" s="371"/>
      <c r="E163" s="371"/>
      <c r="F163" s="371">
        <f>F164</f>
        <v>15990</v>
      </c>
      <c r="G163" s="78"/>
      <c r="H163" s="372">
        <f>H164</f>
        <v>8163.389999999999</v>
      </c>
      <c r="I163" s="371"/>
      <c r="J163" s="371"/>
      <c r="K163" s="371">
        <f>K164</f>
        <v>8163.389999999999</v>
      </c>
      <c r="L163" s="373"/>
      <c r="M163" s="372">
        <f>M164</f>
        <v>2513.02</v>
      </c>
      <c r="N163" s="371"/>
      <c r="O163" s="371"/>
      <c r="P163" s="371">
        <f>P164</f>
        <v>2513.02</v>
      </c>
      <c r="Q163" s="78"/>
    </row>
    <row r="164" spans="1:17" ht="25.5" customHeight="1" thickBot="1">
      <c r="A164" s="62"/>
      <c r="B164" s="470" t="s">
        <v>278</v>
      </c>
      <c r="C164" s="471">
        <f>C165+C166+C167</f>
        <v>15990</v>
      </c>
      <c r="D164" s="114"/>
      <c r="E164" s="114"/>
      <c r="F164" s="114">
        <f>F165+F166+F167</f>
        <v>15990</v>
      </c>
      <c r="G164" s="472"/>
      <c r="H164" s="471">
        <f>H165+H166+H167</f>
        <v>8163.389999999999</v>
      </c>
      <c r="I164" s="114"/>
      <c r="J164" s="114"/>
      <c r="K164" s="114">
        <f>K165+K166+K167</f>
        <v>8163.389999999999</v>
      </c>
      <c r="L164" s="472"/>
      <c r="M164" s="471">
        <f>M165+M166+M167</f>
        <v>2513.02</v>
      </c>
      <c r="N164" s="114"/>
      <c r="O164" s="114"/>
      <c r="P164" s="114">
        <f>P165+P166+P167</f>
        <v>2513.02</v>
      </c>
      <c r="Q164" s="472"/>
    </row>
    <row r="165" spans="1:17" ht="15.75" customHeight="1">
      <c r="A165" s="63" t="s">
        <v>81</v>
      </c>
      <c r="B165" s="557" t="s">
        <v>21</v>
      </c>
      <c r="C165" s="558">
        <v>3476.97</v>
      </c>
      <c r="D165" s="301"/>
      <c r="E165" s="301"/>
      <c r="F165" s="301">
        <v>3476.97</v>
      </c>
      <c r="G165" s="33"/>
      <c r="H165" s="559">
        <v>0</v>
      </c>
      <c r="I165" s="301"/>
      <c r="J165" s="301"/>
      <c r="K165" s="301">
        <v>0</v>
      </c>
      <c r="L165" s="302"/>
      <c r="M165" s="559">
        <v>0</v>
      </c>
      <c r="N165" s="301"/>
      <c r="O165" s="301"/>
      <c r="P165" s="301">
        <v>0</v>
      </c>
      <c r="Q165" s="33"/>
    </row>
    <row r="166" spans="1:17" ht="25.5" customHeight="1">
      <c r="A166" s="42" t="s">
        <v>37</v>
      </c>
      <c r="B166" s="39" t="s">
        <v>450</v>
      </c>
      <c r="C166" s="149">
        <v>2513.03</v>
      </c>
      <c r="D166" s="36"/>
      <c r="E166" s="36"/>
      <c r="F166" s="36">
        <v>2513.03</v>
      </c>
      <c r="G166" s="310"/>
      <c r="H166" s="123">
        <v>2513.02</v>
      </c>
      <c r="I166" s="121"/>
      <c r="J166" s="121"/>
      <c r="K166" s="121">
        <v>2513.02</v>
      </c>
      <c r="L166" s="124"/>
      <c r="M166" s="123">
        <v>2513.02</v>
      </c>
      <c r="N166" s="121"/>
      <c r="O166" s="121"/>
      <c r="P166" s="121">
        <v>2513.02</v>
      </c>
      <c r="Q166" s="124"/>
    </row>
    <row r="167" spans="1:17" ht="63.75" customHeight="1">
      <c r="A167" s="42" t="s">
        <v>77</v>
      </c>
      <c r="B167" s="39" t="s">
        <v>412</v>
      </c>
      <c r="C167" s="149">
        <v>10000</v>
      </c>
      <c r="D167" s="36"/>
      <c r="E167" s="36"/>
      <c r="F167" s="36">
        <v>10000</v>
      </c>
      <c r="G167" s="310"/>
      <c r="H167" s="123">
        <v>5650.37</v>
      </c>
      <c r="I167" s="121"/>
      <c r="J167" s="121"/>
      <c r="K167" s="121">
        <v>5650.37</v>
      </c>
      <c r="L167" s="124"/>
      <c r="M167" s="123">
        <v>0</v>
      </c>
      <c r="N167" s="121"/>
      <c r="O167" s="121"/>
      <c r="P167" s="121">
        <v>0</v>
      </c>
      <c r="Q167" s="124"/>
    </row>
    <row r="168" spans="1:17" ht="25.5" customHeight="1">
      <c r="A168" s="59" t="s">
        <v>17</v>
      </c>
      <c r="B168" s="519" t="s">
        <v>84</v>
      </c>
      <c r="C168" s="375">
        <f>C169+C170+C171+C172+C173+C174+C175</f>
        <v>11000</v>
      </c>
      <c r="D168" s="307"/>
      <c r="E168" s="376"/>
      <c r="F168" s="377">
        <f>F169+F170+F171+F172+F173+F174+F175</f>
        <v>11000</v>
      </c>
      <c r="G168" s="79"/>
      <c r="H168" s="375">
        <f>H169+H170+H171+H172+H173+H174+H175</f>
        <v>4667.314</v>
      </c>
      <c r="I168" s="307"/>
      <c r="J168" s="376"/>
      <c r="K168" s="377">
        <f>K169+K170+K171+K172+K173+K174+K175</f>
        <v>4667.314</v>
      </c>
      <c r="L168" s="333"/>
      <c r="M168" s="375">
        <f>M169+M170+M171+M172+M173+M174+M175</f>
        <v>2300.6760000000004</v>
      </c>
      <c r="N168" s="307"/>
      <c r="O168" s="376"/>
      <c r="P168" s="377">
        <f>P169+P170+P171+P172+P173+P174+P175</f>
        <v>2300.6760000000004</v>
      </c>
      <c r="Q168" s="124"/>
    </row>
    <row r="169" spans="1:17" ht="38.25" customHeight="1">
      <c r="A169" s="42" t="s">
        <v>81</v>
      </c>
      <c r="B169" s="94" t="s">
        <v>283</v>
      </c>
      <c r="C169" s="149">
        <v>100</v>
      </c>
      <c r="D169" s="36"/>
      <c r="E169" s="36"/>
      <c r="F169" s="36">
        <v>100</v>
      </c>
      <c r="G169" s="79"/>
      <c r="H169" s="159">
        <v>98.132</v>
      </c>
      <c r="I169" s="90"/>
      <c r="J169" s="90"/>
      <c r="K169" s="90">
        <v>98.132</v>
      </c>
      <c r="L169" s="124"/>
      <c r="M169" s="159">
        <v>98.132</v>
      </c>
      <c r="N169" s="90"/>
      <c r="O169" s="90"/>
      <c r="P169" s="90">
        <v>98.132</v>
      </c>
      <c r="Q169" s="124"/>
    </row>
    <row r="170" spans="1:17" ht="27" customHeight="1">
      <c r="A170" s="37" t="s">
        <v>37</v>
      </c>
      <c r="B170" s="39" t="s">
        <v>300</v>
      </c>
      <c r="C170" s="149">
        <v>600</v>
      </c>
      <c r="D170" s="36"/>
      <c r="E170" s="36"/>
      <c r="F170" s="36">
        <v>600</v>
      </c>
      <c r="G170" s="310"/>
      <c r="H170" s="173">
        <v>563.806</v>
      </c>
      <c r="I170" s="176"/>
      <c r="J170" s="176"/>
      <c r="K170" s="176">
        <v>563.806</v>
      </c>
      <c r="L170" s="124"/>
      <c r="M170" s="173">
        <v>563.806</v>
      </c>
      <c r="N170" s="176"/>
      <c r="O170" s="176"/>
      <c r="P170" s="176">
        <v>563.806</v>
      </c>
      <c r="Q170" s="124"/>
    </row>
    <row r="171" spans="1:17" ht="48.75" customHeight="1">
      <c r="A171" s="105" t="s">
        <v>77</v>
      </c>
      <c r="B171" s="93" t="s">
        <v>284</v>
      </c>
      <c r="C171" s="168">
        <v>4545.021</v>
      </c>
      <c r="D171" s="127"/>
      <c r="E171" s="127"/>
      <c r="F171" s="127">
        <v>4545.021</v>
      </c>
      <c r="G171" s="312"/>
      <c r="H171" s="175">
        <v>2803.42</v>
      </c>
      <c r="I171" s="177"/>
      <c r="J171" s="177"/>
      <c r="K171" s="177">
        <v>2803.42</v>
      </c>
      <c r="L171" s="316"/>
      <c r="M171" s="175">
        <v>461.718</v>
      </c>
      <c r="N171" s="177"/>
      <c r="O171" s="177"/>
      <c r="P171" s="177">
        <v>461.718</v>
      </c>
      <c r="Q171" s="316"/>
    </row>
    <row r="172" spans="1:17" ht="48.75" customHeight="1">
      <c r="A172" s="105" t="s">
        <v>55</v>
      </c>
      <c r="B172" s="94" t="s">
        <v>285</v>
      </c>
      <c r="C172" s="149">
        <v>1194.732</v>
      </c>
      <c r="D172" s="90"/>
      <c r="E172" s="90"/>
      <c r="F172" s="90">
        <v>1194.732</v>
      </c>
      <c r="G172" s="312"/>
      <c r="H172" s="175">
        <v>1191.981</v>
      </c>
      <c r="I172" s="177"/>
      <c r="J172" s="177"/>
      <c r="K172" s="177">
        <v>1191.981</v>
      </c>
      <c r="L172" s="316"/>
      <c r="M172" s="175">
        <v>1177.02</v>
      </c>
      <c r="N172" s="177"/>
      <c r="O172" s="177"/>
      <c r="P172" s="177">
        <v>1177.02</v>
      </c>
      <c r="Q172" s="316"/>
    </row>
    <row r="173" spans="1:17" ht="27.75" customHeight="1">
      <c r="A173" s="37" t="s">
        <v>56</v>
      </c>
      <c r="B173" s="48" t="s">
        <v>413</v>
      </c>
      <c r="C173" s="149">
        <v>1660.247</v>
      </c>
      <c r="D173" s="90"/>
      <c r="E173" s="90"/>
      <c r="F173" s="90">
        <v>1660.247</v>
      </c>
      <c r="G173" s="310"/>
      <c r="H173" s="173">
        <v>0</v>
      </c>
      <c r="I173" s="176"/>
      <c r="J173" s="176"/>
      <c r="K173" s="176">
        <v>0</v>
      </c>
      <c r="L173" s="124"/>
      <c r="M173" s="173">
        <v>0</v>
      </c>
      <c r="N173" s="176"/>
      <c r="O173" s="176"/>
      <c r="P173" s="176">
        <v>0</v>
      </c>
      <c r="Q173" s="124"/>
    </row>
    <row r="174" spans="1:17" ht="72.75" customHeight="1">
      <c r="A174" s="37" t="s">
        <v>80</v>
      </c>
      <c r="B174" s="48" t="s">
        <v>414</v>
      </c>
      <c r="C174" s="149">
        <v>2800</v>
      </c>
      <c r="D174" s="90"/>
      <c r="E174" s="90"/>
      <c r="F174" s="90">
        <v>2800</v>
      </c>
      <c r="G174" s="310"/>
      <c r="H174" s="173">
        <v>0</v>
      </c>
      <c r="I174" s="176"/>
      <c r="J174" s="176"/>
      <c r="K174" s="176">
        <v>0</v>
      </c>
      <c r="L174" s="124"/>
      <c r="M174" s="173">
        <v>0</v>
      </c>
      <c r="N174" s="176"/>
      <c r="O174" s="176"/>
      <c r="P174" s="176">
        <v>0</v>
      </c>
      <c r="Q174" s="124"/>
    </row>
    <row r="175" spans="1:17" ht="27" customHeight="1" thickBot="1">
      <c r="A175" s="60" t="s">
        <v>43</v>
      </c>
      <c r="B175" s="487" t="s">
        <v>457</v>
      </c>
      <c r="C175" s="471">
        <v>100</v>
      </c>
      <c r="D175" s="114"/>
      <c r="E175" s="114"/>
      <c r="F175" s="114">
        <v>100</v>
      </c>
      <c r="G175" s="366"/>
      <c r="H175" s="367">
        <v>9.975</v>
      </c>
      <c r="I175" s="368"/>
      <c r="J175" s="368"/>
      <c r="K175" s="368">
        <v>9.975</v>
      </c>
      <c r="L175" s="298"/>
      <c r="M175" s="224">
        <v>0</v>
      </c>
      <c r="N175" s="193"/>
      <c r="O175" s="193"/>
      <c r="P175" s="193">
        <v>0</v>
      </c>
      <c r="Q175" s="298"/>
    </row>
    <row r="176" spans="1:17" ht="90" customHeight="1" thickBot="1">
      <c r="A176" s="56" t="s">
        <v>66</v>
      </c>
      <c r="B176" s="109" t="s">
        <v>301</v>
      </c>
      <c r="C176" s="613">
        <f>C177+C241+C268+C271+C272+C275</f>
        <v>18262.034</v>
      </c>
      <c r="D176" s="323"/>
      <c r="E176" s="322">
        <f>E177+E241+E268+E271+E272+E275</f>
        <v>0</v>
      </c>
      <c r="F176" s="322">
        <f>F177+F241+F268+F271+F272+F275</f>
        <v>18262.034</v>
      </c>
      <c r="G176" s="379"/>
      <c r="H176" s="380">
        <f>H177+H241+H268+H271+H272+H275</f>
        <v>17098.428999999996</v>
      </c>
      <c r="I176" s="322"/>
      <c r="J176" s="323"/>
      <c r="K176" s="378">
        <f>K177+K241+K268+K271+K272+K275</f>
        <v>17098.428999999996</v>
      </c>
      <c r="L176" s="379"/>
      <c r="M176" s="613">
        <f>M177+M241+M268+M271+M272+M275</f>
        <v>16771.536999999997</v>
      </c>
      <c r="N176" s="322"/>
      <c r="O176" s="323"/>
      <c r="P176" s="322">
        <f>P177+P241+P268+P271+P272+P275</f>
        <v>16771.536999999997</v>
      </c>
      <c r="Q176" s="379"/>
    </row>
    <row r="177" spans="1:17" ht="17.25" customHeight="1">
      <c r="A177" s="41" t="s">
        <v>81</v>
      </c>
      <c r="B177" s="560" t="s">
        <v>42</v>
      </c>
      <c r="C177" s="490">
        <f>C178+C180+C182+C184+C186+C188+C190+C192+C193+C195+C197+C199+C201+C203+C204+C206+C208+C209+C211+C213+C215+C217+C219+C221+C223+C225+C227+C229+C231+C232+C233+C234+C235+C236+C237+C238+C239+C240</f>
        <v>10454.085000000001</v>
      </c>
      <c r="D177" s="473"/>
      <c r="E177" s="473"/>
      <c r="F177" s="473">
        <f>F178+F180+F182+F184+F186+F188+F190+F192+F193+F195+F197+F199+F201+F203+F204+F206+F208+F209+F211+F213+F215+F217+F219+F221+F223+F225+F227+F229+F231+F232+F233+F234+F235+F236+F237+F238+F239+F240</f>
        <v>10454.085000000001</v>
      </c>
      <c r="G177" s="474"/>
      <c r="H177" s="490">
        <f>H178+H180+H182+H184+H186+H188+H190+H192+H193+H195+H197+H199+H201+H203+H204+H206+H208+H209+H211+H213+H215+H217+H219+H221+H223+H225+H227+H229+H231+H232+H233+H234+H235+H236+H237+H238+H239+H240</f>
        <v>9924.720999999998</v>
      </c>
      <c r="I177" s="473">
        <f>I178+I180+I182+I184+I186+I188+I190+I192+I193+I195+I197+I199+I201+I203+I204+I206+I208+I209+I211+I213+I215+I217+I219+I221+I223+I225+I227+I229+I231+I232+I233+I234+I235+I236+I237+I238+I239+I240</f>
        <v>0</v>
      </c>
      <c r="J177" s="473">
        <f>J178+J180+J182+J184+J186+J188+J190+J192+J193+J195+J197+J199+J201+J203+J204+J206+J208+J209+J211+J213+J215+J217+J219+J221+J223+J225+J227+J229+J231+J232+J233+J234+J235+J236+J237+J238+J239+J240</f>
        <v>0</v>
      </c>
      <c r="K177" s="473">
        <f>K178+K180+K182+K184+K186+K188+K190+K192+K193+K195+K197+K199+K201+K203+K204+K206+K208+K209+K211+K213+K215+K217+K219+K221+K223+K225+K227+K229+K231+K232+K233+K234+K235+K236+K237+K238+K239+K240</f>
        <v>9924.720999999998</v>
      </c>
      <c r="L177" s="382"/>
      <c r="M177" s="490">
        <f>M178+M180+M182+M184+M186+M188+M190+M192+M193+M195+M197+M199+M201+M203+M204+M206+M208+M209+M211+M213+M215+M217+M219+M221+M223+M225+M227+M229+M231+M232+M233+M234+M235+M236+M237+M238+M239+M240</f>
        <v>9924.720999999998</v>
      </c>
      <c r="N177" s="473">
        <f>N178+N180+N182+N184+N186+N188+N190+N192+N193+N195+N197+N199+N201+N203+N204+N206+N208+N209+N211+N213+N215+N217+N219+N221+N223+N225+N227+N229+N231+N232+N233+N234+N235+N236+N237+N238+N239+N240</f>
        <v>0</v>
      </c>
      <c r="O177" s="473">
        <f>O178+O180+O182+O184+O186+O188+O190+O192+O193+O195+O197+O199+O201+O203+O204+O206+O208+O209+O211+O213+O215+O217+O219+O221+O223+O225+O227+O229+O231+O232+O233+O234+O235+O236+O237+O238+O239+O240</f>
        <v>0</v>
      </c>
      <c r="P177" s="473">
        <f>P178+P180+P182+P184+P186+P188+P190+P192+P193+P195+P197+P199+P201+P203+P204+P206+P208+P209+P211+P213+P215+P217+P219+P221+P223+P225+P227+P229+P231+P232+P233+P234+P235+P236+P237+P238+P239+P240</f>
        <v>9924.720999999998</v>
      </c>
      <c r="Q177" s="33"/>
    </row>
    <row r="178" spans="1:17" ht="16.5" customHeight="1">
      <c r="A178" s="37" t="s">
        <v>82</v>
      </c>
      <c r="B178" s="134" t="s">
        <v>342</v>
      </c>
      <c r="C178" s="172">
        <f>C179</f>
        <v>228.228</v>
      </c>
      <c r="D178" s="363"/>
      <c r="E178" s="364"/>
      <c r="F178" s="161">
        <f>F179</f>
        <v>228.228</v>
      </c>
      <c r="G178" s="383"/>
      <c r="H178" s="172">
        <f>H179</f>
        <v>175.332</v>
      </c>
      <c r="I178" s="363"/>
      <c r="J178" s="364"/>
      <c r="K178" s="161">
        <f>K179</f>
        <v>175.332</v>
      </c>
      <c r="L178" s="384"/>
      <c r="M178" s="172">
        <f>M179</f>
        <v>175.332</v>
      </c>
      <c r="N178" s="363"/>
      <c r="O178" s="364"/>
      <c r="P178" s="161">
        <f>P179</f>
        <v>175.332</v>
      </c>
      <c r="Q178" s="79"/>
    </row>
    <row r="179" spans="1:17" ht="22.5" customHeight="1">
      <c r="A179" s="37" t="s">
        <v>81</v>
      </c>
      <c r="B179" s="48" t="s">
        <v>467</v>
      </c>
      <c r="C179" s="159">
        <v>228.228</v>
      </c>
      <c r="D179" s="90"/>
      <c r="E179" s="90"/>
      <c r="F179" s="90">
        <v>228.228</v>
      </c>
      <c r="G179" s="383"/>
      <c r="H179" s="159">
        <v>175.332</v>
      </c>
      <c r="I179" s="90"/>
      <c r="J179" s="90"/>
      <c r="K179" s="90">
        <v>175.332</v>
      </c>
      <c r="L179" s="385"/>
      <c r="M179" s="159">
        <v>175.332</v>
      </c>
      <c r="N179" s="90"/>
      <c r="O179" s="90"/>
      <c r="P179" s="90">
        <v>175.332</v>
      </c>
      <c r="Q179" s="79"/>
    </row>
    <row r="180" spans="1:17" ht="17.25" customHeight="1">
      <c r="A180" s="37" t="s">
        <v>83</v>
      </c>
      <c r="B180" s="134" t="s">
        <v>343</v>
      </c>
      <c r="C180" s="171">
        <f>C181</f>
        <v>840.011</v>
      </c>
      <c r="D180" s="161"/>
      <c r="E180" s="386"/>
      <c r="F180" s="161">
        <f>F181</f>
        <v>840.011</v>
      </c>
      <c r="G180" s="79"/>
      <c r="H180" s="171">
        <f>H181</f>
        <v>840.011</v>
      </c>
      <c r="I180" s="161"/>
      <c r="J180" s="386"/>
      <c r="K180" s="161">
        <f>K181</f>
        <v>840.011</v>
      </c>
      <c r="L180" s="385"/>
      <c r="M180" s="171">
        <f>M181</f>
        <v>840.011</v>
      </c>
      <c r="N180" s="161"/>
      <c r="O180" s="386"/>
      <c r="P180" s="161">
        <f>P181</f>
        <v>840.011</v>
      </c>
      <c r="Q180" s="79"/>
    </row>
    <row r="181" spans="1:17" ht="63.75" customHeight="1">
      <c r="A181" s="37" t="s">
        <v>81</v>
      </c>
      <c r="B181" s="48" t="s">
        <v>466</v>
      </c>
      <c r="C181" s="159">
        <v>840.011</v>
      </c>
      <c r="D181" s="90"/>
      <c r="E181" s="90"/>
      <c r="F181" s="90">
        <v>840.011</v>
      </c>
      <c r="G181" s="310"/>
      <c r="H181" s="159">
        <v>840.011</v>
      </c>
      <c r="I181" s="90"/>
      <c r="J181" s="90"/>
      <c r="K181" s="90">
        <v>840.011</v>
      </c>
      <c r="L181" s="385"/>
      <c r="M181" s="159">
        <v>840.011</v>
      </c>
      <c r="N181" s="90"/>
      <c r="O181" s="90"/>
      <c r="P181" s="90">
        <v>840.011</v>
      </c>
      <c r="Q181" s="124"/>
    </row>
    <row r="182" spans="1:17" ht="17.25" customHeight="1">
      <c r="A182" s="42" t="s">
        <v>38</v>
      </c>
      <c r="B182" s="135" t="s">
        <v>344</v>
      </c>
      <c r="C182" s="172">
        <f>C183</f>
        <v>527.764</v>
      </c>
      <c r="D182" s="363"/>
      <c r="E182" s="364"/>
      <c r="F182" s="161">
        <f>F183</f>
        <v>527.764</v>
      </c>
      <c r="G182" s="328"/>
      <c r="H182" s="172">
        <f>H183</f>
        <v>527.764</v>
      </c>
      <c r="I182" s="363"/>
      <c r="J182" s="364"/>
      <c r="K182" s="161">
        <f>K183</f>
        <v>527.764</v>
      </c>
      <c r="L182" s="385"/>
      <c r="M182" s="172">
        <f>M183</f>
        <v>527.764</v>
      </c>
      <c r="N182" s="363"/>
      <c r="O182" s="364"/>
      <c r="P182" s="161">
        <f>P183</f>
        <v>527.764</v>
      </c>
      <c r="Q182" s="281"/>
    </row>
    <row r="183" spans="1:17" ht="39.75" customHeight="1">
      <c r="A183" s="42" t="s">
        <v>81</v>
      </c>
      <c r="B183" s="47" t="s">
        <v>467</v>
      </c>
      <c r="C183" s="160">
        <v>527.764</v>
      </c>
      <c r="D183" s="387"/>
      <c r="E183" s="387"/>
      <c r="F183" s="387">
        <v>527.764</v>
      </c>
      <c r="G183" s="328"/>
      <c r="H183" s="160">
        <v>527.764</v>
      </c>
      <c r="I183" s="387"/>
      <c r="J183" s="387"/>
      <c r="K183" s="387">
        <v>527.764</v>
      </c>
      <c r="L183" s="384"/>
      <c r="M183" s="160">
        <v>527.764</v>
      </c>
      <c r="N183" s="387"/>
      <c r="O183" s="387"/>
      <c r="P183" s="387">
        <v>527.764</v>
      </c>
      <c r="Q183" s="281"/>
    </row>
    <row r="184" spans="1:17" ht="15" customHeight="1">
      <c r="A184" s="42" t="s">
        <v>51</v>
      </c>
      <c r="B184" s="134" t="s">
        <v>345</v>
      </c>
      <c r="C184" s="172">
        <f>C185</f>
        <v>507.879</v>
      </c>
      <c r="D184" s="363"/>
      <c r="E184" s="364"/>
      <c r="F184" s="161">
        <f>F185</f>
        <v>507.879</v>
      </c>
      <c r="G184" s="388"/>
      <c r="H184" s="172">
        <f>H185</f>
        <v>500.857</v>
      </c>
      <c r="I184" s="363"/>
      <c r="J184" s="364"/>
      <c r="K184" s="161">
        <f>K185</f>
        <v>500.857</v>
      </c>
      <c r="L184" s="388"/>
      <c r="M184" s="172">
        <f>M185</f>
        <v>500.857</v>
      </c>
      <c r="N184" s="363"/>
      <c r="O184" s="364"/>
      <c r="P184" s="161">
        <f>P185</f>
        <v>500.857</v>
      </c>
      <c r="Q184" s="281"/>
    </row>
    <row r="185" spans="1:17" ht="36.75" customHeight="1">
      <c r="A185" s="37" t="s">
        <v>81</v>
      </c>
      <c r="B185" s="48" t="s">
        <v>467</v>
      </c>
      <c r="C185" s="159">
        <v>507.879</v>
      </c>
      <c r="D185" s="90"/>
      <c r="E185" s="90"/>
      <c r="F185" s="90">
        <v>507.879</v>
      </c>
      <c r="G185" s="384"/>
      <c r="H185" s="160">
        <v>500.857</v>
      </c>
      <c r="I185" s="387"/>
      <c r="J185" s="387"/>
      <c r="K185" s="387">
        <v>500.857</v>
      </c>
      <c r="L185" s="388"/>
      <c r="M185" s="160">
        <v>500.857</v>
      </c>
      <c r="N185" s="387"/>
      <c r="O185" s="387"/>
      <c r="P185" s="387">
        <v>500.857</v>
      </c>
      <c r="Q185" s="124"/>
    </row>
    <row r="186" spans="1:17" ht="16.5" customHeight="1">
      <c r="A186" s="37" t="s">
        <v>104</v>
      </c>
      <c r="B186" s="134" t="s">
        <v>346</v>
      </c>
      <c r="C186" s="171">
        <f>C187</f>
        <v>527.319</v>
      </c>
      <c r="D186" s="161"/>
      <c r="E186" s="161"/>
      <c r="F186" s="161">
        <f>F187</f>
        <v>527.319</v>
      </c>
      <c r="G186" s="384"/>
      <c r="H186" s="171">
        <f>H187</f>
        <v>527.319</v>
      </c>
      <c r="I186" s="161"/>
      <c r="J186" s="161"/>
      <c r="K186" s="161">
        <f>K187</f>
        <v>527.319</v>
      </c>
      <c r="L186" s="384"/>
      <c r="M186" s="171">
        <f>M187</f>
        <v>527.319</v>
      </c>
      <c r="N186" s="161"/>
      <c r="O186" s="161"/>
      <c r="P186" s="161">
        <f>P187</f>
        <v>527.319</v>
      </c>
      <c r="Q186" s="124"/>
    </row>
    <row r="187" spans="1:17" ht="36" customHeight="1">
      <c r="A187" s="42" t="s">
        <v>81</v>
      </c>
      <c r="B187" s="47" t="s">
        <v>467</v>
      </c>
      <c r="C187" s="160">
        <v>527.319</v>
      </c>
      <c r="D187" s="387"/>
      <c r="E187" s="387"/>
      <c r="F187" s="387">
        <v>527.319</v>
      </c>
      <c r="G187" s="388"/>
      <c r="H187" s="160">
        <v>527.319</v>
      </c>
      <c r="I187" s="387"/>
      <c r="J187" s="387"/>
      <c r="K187" s="387">
        <v>527.319</v>
      </c>
      <c r="L187" s="388"/>
      <c r="M187" s="160">
        <v>527.319</v>
      </c>
      <c r="N187" s="387"/>
      <c r="O187" s="387"/>
      <c r="P187" s="387">
        <v>527.319</v>
      </c>
      <c r="Q187" s="281"/>
    </row>
    <row r="188" spans="1:17" ht="18" customHeight="1">
      <c r="A188" s="37" t="s">
        <v>257</v>
      </c>
      <c r="B188" s="134" t="s">
        <v>347</v>
      </c>
      <c r="C188" s="171">
        <f>C189</f>
        <v>694.216</v>
      </c>
      <c r="D188" s="161"/>
      <c r="E188" s="386"/>
      <c r="F188" s="161">
        <f>F189</f>
        <v>694.216</v>
      </c>
      <c r="G188" s="384"/>
      <c r="H188" s="171">
        <f>H189</f>
        <v>688.774</v>
      </c>
      <c r="I188" s="161"/>
      <c r="J188" s="386"/>
      <c r="K188" s="161">
        <f>K189</f>
        <v>688.774</v>
      </c>
      <c r="L188" s="388"/>
      <c r="M188" s="171">
        <f>M189</f>
        <v>688.774</v>
      </c>
      <c r="N188" s="161"/>
      <c r="O188" s="386"/>
      <c r="P188" s="161">
        <f>P189</f>
        <v>688.774</v>
      </c>
      <c r="Q188" s="124"/>
    </row>
    <row r="189" spans="1:17" ht="39.75" customHeight="1">
      <c r="A189" s="37" t="s">
        <v>81</v>
      </c>
      <c r="B189" s="48" t="s">
        <v>467</v>
      </c>
      <c r="C189" s="159">
        <v>694.216</v>
      </c>
      <c r="D189" s="90"/>
      <c r="E189" s="90"/>
      <c r="F189" s="90">
        <v>694.216</v>
      </c>
      <c r="G189" s="384"/>
      <c r="H189" s="160">
        <v>688.774</v>
      </c>
      <c r="I189" s="387"/>
      <c r="J189" s="387"/>
      <c r="K189" s="387">
        <v>688.774</v>
      </c>
      <c r="L189" s="388"/>
      <c r="M189" s="160">
        <v>688.774</v>
      </c>
      <c r="N189" s="387"/>
      <c r="O189" s="387"/>
      <c r="P189" s="387">
        <v>688.774</v>
      </c>
      <c r="Q189" s="124"/>
    </row>
    <row r="190" spans="1:17" ht="16.5" customHeight="1" thickBot="1">
      <c r="A190" s="60" t="s">
        <v>258</v>
      </c>
      <c r="B190" s="475" t="s">
        <v>348</v>
      </c>
      <c r="C190" s="476">
        <f>C191</f>
        <v>442.205</v>
      </c>
      <c r="D190" s="477"/>
      <c r="E190" s="477"/>
      <c r="F190" s="477">
        <f>F191</f>
        <v>442.205</v>
      </c>
      <c r="G190" s="478"/>
      <c r="H190" s="476">
        <f>H191</f>
        <v>439.729</v>
      </c>
      <c r="I190" s="477"/>
      <c r="J190" s="477"/>
      <c r="K190" s="477">
        <f>K191</f>
        <v>439.729</v>
      </c>
      <c r="L190" s="478"/>
      <c r="M190" s="476">
        <f>M191</f>
        <v>439.729</v>
      </c>
      <c r="N190" s="477"/>
      <c r="O190" s="477"/>
      <c r="P190" s="477">
        <f>P191</f>
        <v>439.729</v>
      </c>
      <c r="Q190" s="298"/>
    </row>
    <row r="191" spans="1:17" ht="63" customHeight="1">
      <c r="A191" s="63" t="s">
        <v>81</v>
      </c>
      <c r="B191" s="480" t="s">
        <v>466</v>
      </c>
      <c r="C191" s="481">
        <v>442.205</v>
      </c>
      <c r="D191" s="482"/>
      <c r="E191" s="482"/>
      <c r="F191" s="482">
        <v>442.205</v>
      </c>
      <c r="G191" s="483"/>
      <c r="H191" s="481">
        <v>439.729</v>
      </c>
      <c r="I191" s="482"/>
      <c r="J191" s="482"/>
      <c r="K191" s="482">
        <v>439.729</v>
      </c>
      <c r="L191" s="483"/>
      <c r="M191" s="481">
        <v>439.729</v>
      </c>
      <c r="N191" s="482"/>
      <c r="O191" s="482"/>
      <c r="P191" s="482">
        <v>439.729</v>
      </c>
      <c r="Q191" s="303"/>
    </row>
    <row r="192" spans="1:17" ht="35.25" customHeight="1">
      <c r="A192" s="37" t="s">
        <v>259</v>
      </c>
      <c r="B192" s="134" t="s">
        <v>349</v>
      </c>
      <c r="C192" s="171">
        <v>19.5</v>
      </c>
      <c r="D192" s="90"/>
      <c r="E192" s="90"/>
      <c r="F192" s="90">
        <v>19.5</v>
      </c>
      <c r="G192" s="384"/>
      <c r="H192" s="160">
        <v>0</v>
      </c>
      <c r="I192" s="387"/>
      <c r="J192" s="387"/>
      <c r="K192" s="387">
        <v>0</v>
      </c>
      <c r="L192" s="388"/>
      <c r="M192" s="160">
        <v>0</v>
      </c>
      <c r="N192" s="387"/>
      <c r="O192" s="387"/>
      <c r="P192" s="387">
        <v>0</v>
      </c>
      <c r="Q192" s="124"/>
    </row>
    <row r="193" spans="1:17" ht="18" customHeight="1">
      <c r="A193" s="37" t="s">
        <v>260</v>
      </c>
      <c r="B193" s="134" t="s">
        <v>350</v>
      </c>
      <c r="C193" s="171">
        <f>C194</f>
        <v>242.469</v>
      </c>
      <c r="D193" s="161"/>
      <c r="E193" s="386"/>
      <c r="F193" s="161">
        <f>F194</f>
        <v>242.469</v>
      </c>
      <c r="G193" s="384"/>
      <c r="H193" s="171">
        <f>H194</f>
        <v>219.077</v>
      </c>
      <c r="I193" s="161"/>
      <c r="J193" s="386"/>
      <c r="K193" s="161">
        <f>K194</f>
        <v>219.077</v>
      </c>
      <c r="L193" s="388"/>
      <c r="M193" s="171">
        <f>M194</f>
        <v>219.077</v>
      </c>
      <c r="N193" s="161"/>
      <c r="O193" s="386"/>
      <c r="P193" s="161">
        <f>P194</f>
        <v>219.077</v>
      </c>
      <c r="Q193" s="124"/>
    </row>
    <row r="194" spans="1:17" ht="38.25" customHeight="1">
      <c r="A194" s="37" t="s">
        <v>81</v>
      </c>
      <c r="B194" s="48" t="s">
        <v>467</v>
      </c>
      <c r="C194" s="159">
        <v>242.469</v>
      </c>
      <c r="D194" s="90"/>
      <c r="E194" s="90"/>
      <c r="F194" s="90">
        <v>242.469</v>
      </c>
      <c r="G194" s="384"/>
      <c r="H194" s="160">
        <v>219.077</v>
      </c>
      <c r="I194" s="387"/>
      <c r="J194" s="387"/>
      <c r="K194" s="387">
        <v>219.077</v>
      </c>
      <c r="L194" s="388"/>
      <c r="M194" s="160">
        <v>219.077</v>
      </c>
      <c r="N194" s="387"/>
      <c r="O194" s="387"/>
      <c r="P194" s="387">
        <v>219.077</v>
      </c>
      <c r="Q194" s="124"/>
    </row>
    <row r="195" spans="1:17" ht="16.5" customHeight="1">
      <c r="A195" s="37" t="s">
        <v>261</v>
      </c>
      <c r="B195" s="134" t="s">
        <v>351</v>
      </c>
      <c r="C195" s="171">
        <f>C196</f>
        <v>182.116</v>
      </c>
      <c r="D195" s="161"/>
      <c r="E195" s="161"/>
      <c r="F195" s="161">
        <f>F196</f>
        <v>182.116</v>
      </c>
      <c r="G195" s="384"/>
      <c r="H195" s="171">
        <f>H196</f>
        <v>182.116</v>
      </c>
      <c r="I195" s="161"/>
      <c r="J195" s="161"/>
      <c r="K195" s="161">
        <f>K196</f>
        <v>182.116</v>
      </c>
      <c r="L195" s="388"/>
      <c r="M195" s="171">
        <f>M196</f>
        <v>182.116</v>
      </c>
      <c r="N195" s="161"/>
      <c r="O195" s="161"/>
      <c r="P195" s="161">
        <f>P196</f>
        <v>182.116</v>
      </c>
      <c r="Q195" s="124"/>
    </row>
    <row r="196" spans="1:17" ht="39.75" customHeight="1">
      <c r="A196" s="37" t="s">
        <v>81</v>
      </c>
      <c r="B196" s="48" t="s">
        <v>467</v>
      </c>
      <c r="C196" s="159">
        <v>182.116</v>
      </c>
      <c r="D196" s="90"/>
      <c r="E196" s="90"/>
      <c r="F196" s="90">
        <v>182.116</v>
      </c>
      <c r="G196" s="384"/>
      <c r="H196" s="159">
        <v>182.116</v>
      </c>
      <c r="I196" s="90"/>
      <c r="J196" s="90"/>
      <c r="K196" s="90">
        <v>182.116</v>
      </c>
      <c r="L196" s="388"/>
      <c r="M196" s="159">
        <v>182.116</v>
      </c>
      <c r="N196" s="90"/>
      <c r="O196" s="90"/>
      <c r="P196" s="90">
        <v>182.116</v>
      </c>
      <c r="Q196" s="124"/>
    </row>
    <row r="197" spans="1:17" ht="17.25" customHeight="1">
      <c r="A197" s="37" t="s">
        <v>262</v>
      </c>
      <c r="B197" s="134" t="s">
        <v>352</v>
      </c>
      <c r="C197" s="171">
        <f>C198</f>
        <v>355.069</v>
      </c>
      <c r="D197" s="161"/>
      <c r="E197" s="386"/>
      <c r="F197" s="161">
        <f>F198</f>
        <v>355.069</v>
      </c>
      <c r="G197" s="384"/>
      <c r="H197" s="171">
        <f>H198</f>
        <v>353.658</v>
      </c>
      <c r="I197" s="161"/>
      <c r="J197" s="386"/>
      <c r="K197" s="161">
        <f>K198</f>
        <v>353.658</v>
      </c>
      <c r="L197" s="388"/>
      <c r="M197" s="171">
        <f>M198</f>
        <v>353.658</v>
      </c>
      <c r="N197" s="161"/>
      <c r="O197" s="386"/>
      <c r="P197" s="161">
        <f>P198</f>
        <v>353.658</v>
      </c>
      <c r="Q197" s="124"/>
    </row>
    <row r="198" spans="1:17" ht="99.75" customHeight="1">
      <c r="A198" s="37" t="s">
        <v>81</v>
      </c>
      <c r="B198" s="48" t="s">
        <v>468</v>
      </c>
      <c r="C198" s="159">
        <v>355.069</v>
      </c>
      <c r="D198" s="90"/>
      <c r="E198" s="90"/>
      <c r="F198" s="90">
        <v>355.069</v>
      </c>
      <c r="G198" s="384"/>
      <c r="H198" s="160">
        <v>353.658</v>
      </c>
      <c r="I198" s="387"/>
      <c r="J198" s="387"/>
      <c r="K198" s="387">
        <v>353.658</v>
      </c>
      <c r="L198" s="388"/>
      <c r="M198" s="160">
        <v>353.658</v>
      </c>
      <c r="N198" s="387"/>
      <c r="O198" s="387"/>
      <c r="P198" s="387">
        <v>353.658</v>
      </c>
      <c r="Q198" s="124"/>
    </row>
    <row r="199" spans="1:17" ht="15" customHeight="1">
      <c r="A199" s="37" t="s">
        <v>263</v>
      </c>
      <c r="B199" s="134" t="s">
        <v>353</v>
      </c>
      <c r="C199" s="171">
        <f>C200</f>
        <v>478.757</v>
      </c>
      <c r="D199" s="161"/>
      <c r="E199" s="161"/>
      <c r="F199" s="161">
        <f>F200</f>
        <v>478.757</v>
      </c>
      <c r="G199" s="384"/>
      <c r="H199" s="171">
        <f>H200</f>
        <v>478.757</v>
      </c>
      <c r="I199" s="161"/>
      <c r="J199" s="161"/>
      <c r="K199" s="161">
        <f>K200</f>
        <v>478.757</v>
      </c>
      <c r="L199" s="384"/>
      <c r="M199" s="171">
        <f>M200</f>
        <v>478.757</v>
      </c>
      <c r="N199" s="161"/>
      <c r="O199" s="161"/>
      <c r="P199" s="161">
        <f>P200</f>
        <v>478.757</v>
      </c>
      <c r="Q199" s="124"/>
    </row>
    <row r="200" spans="1:17" ht="38.25" customHeight="1">
      <c r="A200" s="37" t="s">
        <v>81</v>
      </c>
      <c r="B200" s="48" t="s">
        <v>467</v>
      </c>
      <c r="C200" s="159">
        <v>478.757</v>
      </c>
      <c r="D200" s="90"/>
      <c r="E200" s="90"/>
      <c r="F200" s="90">
        <v>478.757</v>
      </c>
      <c r="G200" s="384"/>
      <c r="H200" s="159">
        <v>478.757</v>
      </c>
      <c r="I200" s="90"/>
      <c r="J200" s="90"/>
      <c r="K200" s="90">
        <v>478.757</v>
      </c>
      <c r="L200" s="384"/>
      <c r="M200" s="159">
        <v>478.757</v>
      </c>
      <c r="N200" s="90"/>
      <c r="O200" s="90"/>
      <c r="P200" s="90">
        <v>478.757</v>
      </c>
      <c r="Q200" s="124"/>
    </row>
    <row r="201" spans="1:17" ht="15.75" customHeight="1">
      <c r="A201" s="37" t="s">
        <v>264</v>
      </c>
      <c r="B201" s="134" t="s">
        <v>354</v>
      </c>
      <c r="C201" s="171">
        <f>C202</f>
        <v>217.103</v>
      </c>
      <c r="D201" s="161"/>
      <c r="E201" s="161"/>
      <c r="F201" s="161">
        <f>F202</f>
        <v>217.103</v>
      </c>
      <c r="G201" s="384"/>
      <c r="H201" s="171">
        <f>H202</f>
        <v>217.103</v>
      </c>
      <c r="I201" s="161"/>
      <c r="J201" s="161"/>
      <c r="K201" s="161">
        <f>K202</f>
        <v>217.103</v>
      </c>
      <c r="L201" s="388"/>
      <c r="M201" s="171">
        <f>M202</f>
        <v>217.103</v>
      </c>
      <c r="N201" s="161"/>
      <c r="O201" s="161"/>
      <c r="P201" s="161">
        <f>P202</f>
        <v>217.103</v>
      </c>
      <c r="Q201" s="124"/>
    </row>
    <row r="202" spans="1:17" ht="37.5" customHeight="1">
      <c r="A202" s="37" t="s">
        <v>81</v>
      </c>
      <c r="B202" s="48" t="s">
        <v>469</v>
      </c>
      <c r="C202" s="159">
        <v>217.103</v>
      </c>
      <c r="D202" s="90"/>
      <c r="E202" s="90"/>
      <c r="F202" s="90">
        <v>217.103</v>
      </c>
      <c r="G202" s="384"/>
      <c r="H202" s="159">
        <v>217.103</v>
      </c>
      <c r="I202" s="90"/>
      <c r="J202" s="90"/>
      <c r="K202" s="90">
        <v>217.103</v>
      </c>
      <c r="L202" s="388"/>
      <c r="M202" s="159">
        <v>217.103</v>
      </c>
      <c r="N202" s="90"/>
      <c r="O202" s="90"/>
      <c r="P202" s="90">
        <v>217.103</v>
      </c>
      <c r="Q202" s="124"/>
    </row>
    <row r="203" spans="1:17" ht="36" customHeight="1" thickBot="1">
      <c r="A203" s="60" t="s">
        <v>265</v>
      </c>
      <c r="B203" s="475" t="s">
        <v>355</v>
      </c>
      <c r="C203" s="476">
        <v>158.494</v>
      </c>
      <c r="D203" s="477"/>
      <c r="E203" s="477"/>
      <c r="F203" s="477">
        <v>158.494</v>
      </c>
      <c r="G203" s="478"/>
      <c r="H203" s="476">
        <v>158.494</v>
      </c>
      <c r="I203" s="477"/>
      <c r="J203" s="477"/>
      <c r="K203" s="477">
        <v>158.494</v>
      </c>
      <c r="L203" s="479"/>
      <c r="M203" s="476">
        <v>158.494</v>
      </c>
      <c r="N203" s="477"/>
      <c r="O203" s="477"/>
      <c r="P203" s="477">
        <v>158.494</v>
      </c>
      <c r="Q203" s="298"/>
    </row>
    <row r="204" spans="1:17" ht="15" customHeight="1">
      <c r="A204" s="63" t="s">
        <v>266</v>
      </c>
      <c r="B204" s="486" t="s">
        <v>356</v>
      </c>
      <c r="C204" s="490">
        <f>C205</f>
        <v>275.586</v>
      </c>
      <c r="D204" s="473"/>
      <c r="E204" s="473"/>
      <c r="F204" s="473">
        <f>F205</f>
        <v>275.586</v>
      </c>
      <c r="G204" s="483"/>
      <c r="H204" s="490">
        <f>H205</f>
        <v>197.315</v>
      </c>
      <c r="I204" s="473"/>
      <c r="J204" s="473"/>
      <c r="K204" s="473">
        <f>K205</f>
        <v>197.315</v>
      </c>
      <c r="L204" s="483"/>
      <c r="M204" s="490">
        <f>M205</f>
        <v>197.315</v>
      </c>
      <c r="N204" s="473"/>
      <c r="O204" s="473"/>
      <c r="P204" s="473">
        <f>P205</f>
        <v>197.315</v>
      </c>
      <c r="Q204" s="303"/>
    </row>
    <row r="205" spans="1:17" ht="36.75" customHeight="1">
      <c r="A205" s="37" t="s">
        <v>81</v>
      </c>
      <c r="B205" s="48" t="s">
        <v>469</v>
      </c>
      <c r="C205" s="159">
        <v>275.586</v>
      </c>
      <c r="D205" s="90"/>
      <c r="E205" s="90"/>
      <c r="F205" s="90">
        <v>275.586</v>
      </c>
      <c r="G205" s="384"/>
      <c r="H205" s="159">
        <v>197.315</v>
      </c>
      <c r="I205" s="90"/>
      <c r="J205" s="90"/>
      <c r="K205" s="90">
        <v>197.315</v>
      </c>
      <c r="L205" s="384"/>
      <c r="M205" s="159">
        <v>197.315</v>
      </c>
      <c r="N205" s="90"/>
      <c r="O205" s="90"/>
      <c r="P205" s="90">
        <v>197.315</v>
      </c>
      <c r="Q205" s="124"/>
    </row>
    <row r="206" spans="1:17" ht="17.25" customHeight="1">
      <c r="A206" s="37" t="s">
        <v>267</v>
      </c>
      <c r="B206" s="134" t="s">
        <v>357</v>
      </c>
      <c r="C206" s="171">
        <f>C207</f>
        <v>228.963</v>
      </c>
      <c r="D206" s="161"/>
      <c r="E206" s="161"/>
      <c r="F206" s="161">
        <f>F207</f>
        <v>228.963</v>
      </c>
      <c r="G206" s="384"/>
      <c r="H206" s="171">
        <f>H207</f>
        <v>155.455</v>
      </c>
      <c r="I206" s="161"/>
      <c r="J206" s="161"/>
      <c r="K206" s="161">
        <f>K207</f>
        <v>155.455</v>
      </c>
      <c r="L206" s="388"/>
      <c r="M206" s="171">
        <f>M207</f>
        <v>155.455</v>
      </c>
      <c r="N206" s="161"/>
      <c r="O206" s="161"/>
      <c r="P206" s="161">
        <f>P207</f>
        <v>155.455</v>
      </c>
      <c r="Q206" s="124"/>
    </row>
    <row r="207" spans="1:17" ht="37.5" customHeight="1">
      <c r="A207" s="37" t="s">
        <v>81</v>
      </c>
      <c r="B207" s="48" t="s">
        <v>469</v>
      </c>
      <c r="C207" s="159">
        <v>228.963</v>
      </c>
      <c r="D207" s="90"/>
      <c r="E207" s="90"/>
      <c r="F207" s="90">
        <v>228.963</v>
      </c>
      <c r="G207" s="384"/>
      <c r="H207" s="160">
        <v>155.455</v>
      </c>
      <c r="I207" s="387"/>
      <c r="J207" s="387"/>
      <c r="K207" s="387">
        <v>155.455</v>
      </c>
      <c r="L207" s="388"/>
      <c r="M207" s="160">
        <v>155.455</v>
      </c>
      <c r="N207" s="387"/>
      <c r="O207" s="387"/>
      <c r="P207" s="387">
        <v>155.455</v>
      </c>
      <c r="Q207" s="124"/>
    </row>
    <row r="208" spans="1:17" ht="35.25" customHeight="1">
      <c r="A208" s="37" t="s">
        <v>268</v>
      </c>
      <c r="B208" s="134" t="s">
        <v>358</v>
      </c>
      <c r="C208" s="171">
        <v>21</v>
      </c>
      <c r="D208" s="161"/>
      <c r="E208" s="161"/>
      <c r="F208" s="161">
        <v>21</v>
      </c>
      <c r="G208" s="384"/>
      <c r="H208" s="171">
        <v>21</v>
      </c>
      <c r="I208" s="161"/>
      <c r="J208" s="161"/>
      <c r="K208" s="161">
        <v>21</v>
      </c>
      <c r="L208" s="388"/>
      <c r="M208" s="171">
        <v>21</v>
      </c>
      <c r="N208" s="161"/>
      <c r="O208" s="161"/>
      <c r="P208" s="161">
        <v>21</v>
      </c>
      <c r="Q208" s="124"/>
    </row>
    <row r="209" spans="1:17" ht="16.5" customHeight="1">
      <c r="A209" s="37" t="s">
        <v>269</v>
      </c>
      <c r="B209" s="134" t="s">
        <v>359</v>
      </c>
      <c r="C209" s="171">
        <f>C210</f>
        <v>384.432</v>
      </c>
      <c r="D209" s="161"/>
      <c r="E209" s="386"/>
      <c r="F209" s="161">
        <f>F210</f>
        <v>384.432</v>
      </c>
      <c r="G209" s="384"/>
      <c r="H209" s="171">
        <f>H210</f>
        <v>360.431</v>
      </c>
      <c r="I209" s="161"/>
      <c r="J209" s="386"/>
      <c r="K209" s="161">
        <f>K210</f>
        <v>360.431</v>
      </c>
      <c r="L209" s="388"/>
      <c r="M209" s="171">
        <f>M210</f>
        <v>360.431</v>
      </c>
      <c r="N209" s="161"/>
      <c r="O209" s="386"/>
      <c r="P209" s="161">
        <f>P210</f>
        <v>360.431</v>
      </c>
      <c r="Q209" s="124"/>
    </row>
    <row r="210" spans="1:17" ht="97.5" customHeight="1">
      <c r="A210" s="37" t="s">
        <v>81</v>
      </c>
      <c r="B210" s="48" t="s">
        <v>470</v>
      </c>
      <c r="C210" s="159">
        <v>384.432</v>
      </c>
      <c r="D210" s="90"/>
      <c r="E210" s="90"/>
      <c r="F210" s="90">
        <v>384.432</v>
      </c>
      <c r="G210" s="384"/>
      <c r="H210" s="160">
        <v>360.431</v>
      </c>
      <c r="I210" s="387"/>
      <c r="J210" s="387"/>
      <c r="K210" s="387">
        <v>360.431</v>
      </c>
      <c r="L210" s="388"/>
      <c r="M210" s="160">
        <v>360.431</v>
      </c>
      <c r="N210" s="387"/>
      <c r="O210" s="387"/>
      <c r="P210" s="387">
        <v>360.431</v>
      </c>
      <c r="Q210" s="124"/>
    </row>
    <row r="211" spans="1:17" ht="15.75" customHeight="1">
      <c r="A211" s="37" t="s">
        <v>270</v>
      </c>
      <c r="B211" s="134" t="s">
        <v>360</v>
      </c>
      <c r="C211" s="171">
        <f>C212</f>
        <v>539.235</v>
      </c>
      <c r="D211" s="161"/>
      <c r="E211" s="161"/>
      <c r="F211" s="161">
        <f>F212</f>
        <v>539.235</v>
      </c>
      <c r="G211" s="384"/>
      <c r="H211" s="171">
        <f>H212</f>
        <v>467.532</v>
      </c>
      <c r="I211" s="161"/>
      <c r="J211" s="161"/>
      <c r="K211" s="161">
        <f>K212</f>
        <v>467.532</v>
      </c>
      <c r="L211" s="388"/>
      <c r="M211" s="171">
        <f>M212</f>
        <v>467.532</v>
      </c>
      <c r="N211" s="161"/>
      <c r="O211" s="161"/>
      <c r="P211" s="161">
        <f>P212</f>
        <v>467.532</v>
      </c>
      <c r="Q211" s="124"/>
    </row>
    <row r="212" spans="1:17" ht="38.25" customHeight="1">
      <c r="A212" s="37" t="s">
        <v>81</v>
      </c>
      <c r="B212" s="48" t="s">
        <v>467</v>
      </c>
      <c r="C212" s="159">
        <v>539.235</v>
      </c>
      <c r="D212" s="90"/>
      <c r="E212" s="90"/>
      <c r="F212" s="90">
        <v>539.235</v>
      </c>
      <c r="G212" s="384"/>
      <c r="H212" s="160">
        <v>467.532</v>
      </c>
      <c r="I212" s="387"/>
      <c r="J212" s="387"/>
      <c r="K212" s="387">
        <v>467.532</v>
      </c>
      <c r="L212" s="388"/>
      <c r="M212" s="160">
        <v>467.532</v>
      </c>
      <c r="N212" s="387"/>
      <c r="O212" s="387"/>
      <c r="P212" s="387">
        <v>467.532</v>
      </c>
      <c r="Q212" s="124"/>
    </row>
    <row r="213" spans="1:17" ht="16.5" customHeight="1">
      <c r="A213" s="37" t="s">
        <v>271</v>
      </c>
      <c r="B213" s="134" t="s">
        <v>361</v>
      </c>
      <c r="C213" s="171">
        <f>C214</f>
        <v>181.97</v>
      </c>
      <c r="D213" s="161"/>
      <c r="E213" s="161"/>
      <c r="F213" s="161">
        <f>F214</f>
        <v>181.97</v>
      </c>
      <c r="G213" s="384"/>
      <c r="H213" s="171">
        <f>H214</f>
        <v>116.982</v>
      </c>
      <c r="I213" s="161"/>
      <c r="J213" s="161"/>
      <c r="K213" s="161">
        <f>K214</f>
        <v>116.982</v>
      </c>
      <c r="L213" s="384"/>
      <c r="M213" s="171">
        <f>M214</f>
        <v>116.982</v>
      </c>
      <c r="N213" s="161"/>
      <c r="O213" s="161"/>
      <c r="P213" s="161">
        <f>P214</f>
        <v>116.982</v>
      </c>
      <c r="Q213" s="124"/>
    </row>
    <row r="214" spans="1:17" ht="95.25" customHeight="1">
      <c r="A214" s="42" t="s">
        <v>81</v>
      </c>
      <c r="B214" s="47" t="s">
        <v>470</v>
      </c>
      <c r="C214" s="160">
        <v>181.97</v>
      </c>
      <c r="D214" s="387"/>
      <c r="E214" s="387"/>
      <c r="F214" s="387">
        <v>181.97</v>
      </c>
      <c r="G214" s="388"/>
      <c r="H214" s="160">
        <v>116.982</v>
      </c>
      <c r="I214" s="387"/>
      <c r="J214" s="387"/>
      <c r="K214" s="387">
        <v>116.982</v>
      </c>
      <c r="L214" s="388"/>
      <c r="M214" s="160">
        <v>116.982</v>
      </c>
      <c r="N214" s="387"/>
      <c r="O214" s="387"/>
      <c r="P214" s="387">
        <v>116.982</v>
      </c>
      <c r="Q214" s="281"/>
    </row>
    <row r="215" spans="1:17" ht="16.5" customHeight="1">
      <c r="A215" s="37" t="s">
        <v>272</v>
      </c>
      <c r="B215" s="134" t="s">
        <v>219</v>
      </c>
      <c r="C215" s="171">
        <f>C216</f>
        <v>247.979</v>
      </c>
      <c r="D215" s="161"/>
      <c r="E215" s="386"/>
      <c r="F215" s="161">
        <f>F216</f>
        <v>247.979</v>
      </c>
      <c r="G215" s="384"/>
      <c r="H215" s="171">
        <f>H216</f>
        <v>229.681</v>
      </c>
      <c r="I215" s="161"/>
      <c r="J215" s="386"/>
      <c r="K215" s="161">
        <f>K216</f>
        <v>229.681</v>
      </c>
      <c r="L215" s="388"/>
      <c r="M215" s="171">
        <f>M216</f>
        <v>229.681</v>
      </c>
      <c r="N215" s="161"/>
      <c r="O215" s="386"/>
      <c r="P215" s="161">
        <f>P216</f>
        <v>229.681</v>
      </c>
      <c r="Q215" s="124"/>
    </row>
    <row r="216" spans="1:17" ht="36" customHeight="1" thickBot="1">
      <c r="A216" s="60" t="s">
        <v>81</v>
      </c>
      <c r="B216" s="487" t="s">
        <v>0</v>
      </c>
      <c r="C216" s="491">
        <v>247.979</v>
      </c>
      <c r="D216" s="91"/>
      <c r="E216" s="91"/>
      <c r="F216" s="91">
        <v>247.979</v>
      </c>
      <c r="G216" s="478"/>
      <c r="H216" s="561">
        <v>229.681</v>
      </c>
      <c r="I216" s="562"/>
      <c r="J216" s="562"/>
      <c r="K216" s="562">
        <v>229.681</v>
      </c>
      <c r="L216" s="479"/>
      <c r="M216" s="561">
        <v>229.681</v>
      </c>
      <c r="N216" s="562"/>
      <c r="O216" s="562"/>
      <c r="P216" s="562">
        <v>229.681</v>
      </c>
      <c r="Q216" s="298"/>
    </row>
    <row r="217" spans="1:17" ht="17.25" customHeight="1">
      <c r="A217" s="63" t="s">
        <v>273</v>
      </c>
      <c r="B217" s="486" t="s">
        <v>362</v>
      </c>
      <c r="C217" s="490">
        <f>C218</f>
        <v>489.242</v>
      </c>
      <c r="D217" s="473"/>
      <c r="E217" s="473"/>
      <c r="F217" s="473">
        <f>F218</f>
        <v>489.242</v>
      </c>
      <c r="G217" s="483"/>
      <c r="H217" s="490">
        <f>H218</f>
        <v>486.996</v>
      </c>
      <c r="I217" s="473"/>
      <c r="J217" s="473"/>
      <c r="K217" s="473">
        <f>K218</f>
        <v>486.996</v>
      </c>
      <c r="L217" s="483"/>
      <c r="M217" s="490">
        <f>M218</f>
        <v>486.996</v>
      </c>
      <c r="N217" s="473"/>
      <c r="O217" s="473"/>
      <c r="P217" s="473">
        <f>P218</f>
        <v>486.996</v>
      </c>
      <c r="Q217" s="303"/>
    </row>
    <row r="218" spans="1:17" ht="37.5" customHeight="1">
      <c r="A218" s="37" t="s">
        <v>81</v>
      </c>
      <c r="B218" s="48" t="s">
        <v>467</v>
      </c>
      <c r="C218" s="159">
        <v>489.242</v>
      </c>
      <c r="D218" s="90"/>
      <c r="E218" s="90"/>
      <c r="F218" s="90">
        <v>489.242</v>
      </c>
      <c r="G218" s="384"/>
      <c r="H218" s="159">
        <v>486.996</v>
      </c>
      <c r="I218" s="90"/>
      <c r="J218" s="90"/>
      <c r="K218" s="90">
        <v>486.996</v>
      </c>
      <c r="L218" s="384"/>
      <c r="M218" s="159">
        <v>486.996</v>
      </c>
      <c r="N218" s="90"/>
      <c r="O218" s="90"/>
      <c r="P218" s="90">
        <v>486.996</v>
      </c>
      <c r="Q218" s="124"/>
    </row>
    <row r="219" spans="1:17" ht="16.5" customHeight="1">
      <c r="A219" s="37" t="s">
        <v>363</v>
      </c>
      <c r="B219" s="134" t="s">
        <v>364</v>
      </c>
      <c r="C219" s="171">
        <f>C220</f>
        <v>190.067</v>
      </c>
      <c r="D219" s="161"/>
      <c r="E219" s="386"/>
      <c r="F219" s="161">
        <f>F220</f>
        <v>190.067</v>
      </c>
      <c r="G219" s="384"/>
      <c r="H219" s="171">
        <f>H220</f>
        <v>166.067</v>
      </c>
      <c r="I219" s="161"/>
      <c r="J219" s="386"/>
      <c r="K219" s="161">
        <f>K220</f>
        <v>166.067</v>
      </c>
      <c r="L219" s="388"/>
      <c r="M219" s="171">
        <f>M220</f>
        <v>166.067</v>
      </c>
      <c r="N219" s="161"/>
      <c r="O219" s="386"/>
      <c r="P219" s="161">
        <f>P220</f>
        <v>166.067</v>
      </c>
      <c r="Q219" s="124"/>
    </row>
    <row r="220" spans="1:17" ht="96" customHeight="1">
      <c r="A220" s="37" t="s">
        <v>81</v>
      </c>
      <c r="B220" s="48" t="s">
        <v>470</v>
      </c>
      <c r="C220" s="159">
        <v>190.067</v>
      </c>
      <c r="D220" s="90"/>
      <c r="E220" s="90"/>
      <c r="F220" s="90">
        <v>190.067</v>
      </c>
      <c r="G220" s="384"/>
      <c r="H220" s="160">
        <v>166.067</v>
      </c>
      <c r="I220" s="387"/>
      <c r="J220" s="387"/>
      <c r="K220" s="387">
        <v>166.067</v>
      </c>
      <c r="L220" s="388"/>
      <c r="M220" s="160">
        <v>166.067</v>
      </c>
      <c r="N220" s="387"/>
      <c r="O220" s="387"/>
      <c r="P220" s="387">
        <v>166.067</v>
      </c>
      <c r="Q220" s="124"/>
    </row>
    <row r="221" spans="1:17" ht="15.75" customHeight="1">
      <c r="A221" s="37" t="s">
        <v>274</v>
      </c>
      <c r="B221" s="134" t="s">
        <v>365</v>
      </c>
      <c r="C221" s="171">
        <f>C222</f>
        <v>502.665</v>
      </c>
      <c r="D221" s="161"/>
      <c r="E221" s="386"/>
      <c r="F221" s="161">
        <f>F222</f>
        <v>502.665</v>
      </c>
      <c r="G221" s="384"/>
      <c r="H221" s="171">
        <f>H222</f>
        <v>502.665</v>
      </c>
      <c r="I221" s="161"/>
      <c r="J221" s="386"/>
      <c r="K221" s="161">
        <f>K222</f>
        <v>502.665</v>
      </c>
      <c r="L221" s="388"/>
      <c r="M221" s="171">
        <f>M222</f>
        <v>502.665</v>
      </c>
      <c r="N221" s="161"/>
      <c r="O221" s="386"/>
      <c r="P221" s="161">
        <f>P222</f>
        <v>502.665</v>
      </c>
      <c r="Q221" s="124"/>
    </row>
    <row r="222" spans="1:17" ht="36" customHeight="1">
      <c r="A222" s="37" t="s">
        <v>81</v>
      </c>
      <c r="B222" s="48" t="s">
        <v>467</v>
      </c>
      <c r="C222" s="159">
        <v>502.665</v>
      </c>
      <c r="D222" s="90"/>
      <c r="E222" s="90"/>
      <c r="F222" s="90">
        <v>502.665</v>
      </c>
      <c r="G222" s="384"/>
      <c r="H222" s="159">
        <v>502.665</v>
      </c>
      <c r="I222" s="90"/>
      <c r="J222" s="90"/>
      <c r="K222" s="90">
        <v>502.665</v>
      </c>
      <c r="L222" s="388"/>
      <c r="M222" s="159">
        <v>502.665</v>
      </c>
      <c r="N222" s="90"/>
      <c r="O222" s="90"/>
      <c r="P222" s="90">
        <v>502.665</v>
      </c>
      <c r="Q222" s="124"/>
    </row>
    <row r="223" spans="1:17" ht="16.5" customHeight="1">
      <c r="A223" s="37" t="s">
        <v>275</v>
      </c>
      <c r="B223" s="134" t="s">
        <v>366</v>
      </c>
      <c r="C223" s="171">
        <f>C224</f>
        <v>633.598</v>
      </c>
      <c r="D223" s="161"/>
      <c r="E223" s="386"/>
      <c r="F223" s="161">
        <f>F224</f>
        <v>633.598</v>
      </c>
      <c r="G223" s="384"/>
      <c r="H223" s="171">
        <f>H224</f>
        <v>603.898</v>
      </c>
      <c r="I223" s="161"/>
      <c r="J223" s="386"/>
      <c r="K223" s="161">
        <f>K224</f>
        <v>603.898</v>
      </c>
      <c r="L223" s="388"/>
      <c r="M223" s="171">
        <f>M224</f>
        <v>603.898</v>
      </c>
      <c r="N223" s="161"/>
      <c r="O223" s="386"/>
      <c r="P223" s="161">
        <f>P224</f>
        <v>603.898</v>
      </c>
      <c r="Q223" s="124"/>
    </row>
    <row r="224" spans="1:17" ht="62.25" customHeight="1">
      <c r="A224" s="37" t="s">
        <v>81</v>
      </c>
      <c r="B224" s="48" t="s">
        <v>466</v>
      </c>
      <c r="C224" s="159">
        <v>633.598</v>
      </c>
      <c r="D224" s="90"/>
      <c r="E224" s="90"/>
      <c r="F224" s="90">
        <v>633.598</v>
      </c>
      <c r="G224" s="384"/>
      <c r="H224" s="160">
        <v>603.898</v>
      </c>
      <c r="I224" s="387"/>
      <c r="J224" s="387"/>
      <c r="K224" s="387">
        <v>603.898</v>
      </c>
      <c r="L224" s="388"/>
      <c r="M224" s="160">
        <v>603.898</v>
      </c>
      <c r="N224" s="387"/>
      <c r="O224" s="387"/>
      <c r="P224" s="387">
        <v>603.898</v>
      </c>
      <c r="Q224" s="124"/>
    </row>
    <row r="225" spans="1:17" ht="15" customHeight="1">
      <c r="A225" s="37" t="s">
        <v>276</v>
      </c>
      <c r="B225" s="134" t="s">
        <v>367</v>
      </c>
      <c r="C225" s="171">
        <f>C226</f>
        <v>84.818</v>
      </c>
      <c r="D225" s="161"/>
      <c r="E225" s="161"/>
      <c r="F225" s="161">
        <f>F226</f>
        <v>84.818</v>
      </c>
      <c r="G225" s="384"/>
      <c r="H225" s="171">
        <f>H226</f>
        <v>84.818</v>
      </c>
      <c r="I225" s="161"/>
      <c r="J225" s="161"/>
      <c r="K225" s="161">
        <f>K226</f>
        <v>84.818</v>
      </c>
      <c r="L225" s="384"/>
      <c r="M225" s="171">
        <f>M226</f>
        <v>84.818</v>
      </c>
      <c r="N225" s="161"/>
      <c r="O225" s="161"/>
      <c r="P225" s="161">
        <f>P226</f>
        <v>84.818</v>
      </c>
      <c r="Q225" s="124"/>
    </row>
    <row r="226" spans="1:17" ht="36" customHeight="1">
      <c r="A226" s="42" t="s">
        <v>81</v>
      </c>
      <c r="B226" s="47" t="s">
        <v>469</v>
      </c>
      <c r="C226" s="160">
        <v>84.818</v>
      </c>
      <c r="D226" s="387"/>
      <c r="E226" s="387"/>
      <c r="F226" s="387">
        <v>84.818</v>
      </c>
      <c r="G226" s="388"/>
      <c r="H226" s="160">
        <v>84.818</v>
      </c>
      <c r="I226" s="387"/>
      <c r="J226" s="387"/>
      <c r="K226" s="387">
        <v>84.818</v>
      </c>
      <c r="L226" s="388"/>
      <c r="M226" s="160">
        <v>84.818</v>
      </c>
      <c r="N226" s="387"/>
      <c r="O226" s="387"/>
      <c r="P226" s="387">
        <v>84.818</v>
      </c>
      <c r="Q226" s="281"/>
    </row>
    <row r="227" spans="1:17" ht="16.5" customHeight="1">
      <c r="A227" s="37" t="s">
        <v>286</v>
      </c>
      <c r="B227" s="134" t="s">
        <v>368</v>
      </c>
      <c r="C227" s="171">
        <f>C228</f>
        <v>270</v>
      </c>
      <c r="D227" s="161"/>
      <c r="E227" s="386"/>
      <c r="F227" s="161">
        <f>F228</f>
        <v>270</v>
      </c>
      <c r="G227" s="384"/>
      <c r="H227" s="171">
        <f>H228</f>
        <v>270</v>
      </c>
      <c r="I227" s="161"/>
      <c r="J227" s="386"/>
      <c r="K227" s="161">
        <f>K228</f>
        <v>270</v>
      </c>
      <c r="L227" s="388"/>
      <c r="M227" s="171">
        <f>M228</f>
        <v>270</v>
      </c>
      <c r="N227" s="161"/>
      <c r="O227" s="386"/>
      <c r="P227" s="161">
        <f>P228</f>
        <v>270</v>
      </c>
      <c r="Q227" s="124"/>
    </row>
    <row r="228" spans="1:17" ht="97.5" customHeight="1">
      <c r="A228" s="37" t="s">
        <v>81</v>
      </c>
      <c r="B228" s="48" t="s">
        <v>470</v>
      </c>
      <c r="C228" s="159">
        <v>270</v>
      </c>
      <c r="D228" s="90"/>
      <c r="E228" s="90"/>
      <c r="F228" s="90">
        <v>270</v>
      </c>
      <c r="G228" s="384"/>
      <c r="H228" s="160">
        <v>270</v>
      </c>
      <c r="I228" s="387"/>
      <c r="J228" s="387"/>
      <c r="K228" s="387">
        <v>270</v>
      </c>
      <c r="L228" s="388"/>
      <c r="M228" s="160">
        <v>270</v>
      </c>
      <c r="N228" s="387"/>
      <c r="O228" s="387"/>
      <c r="P228" s="387">
        <v>270</v>
      </c>
      <c r="Q228" s="124"/>
    </row>
    <row r="229" spans="1:17" ht="16.5" customHeight="1" thickBot="1">
      <c r="A229" s="60" t="s">
        <v>369</v>
      </c>
      <c r="B229" s="475" t="s">
        <v>370</v>
      </c>
      <c r="C229" s="476">
        <f>C230</f>
        <v>760.5</v>
      </c>
      <c r="D229" s="477"/>
      <c r="E229" s="477"/>
      <c r="F229" s="477">
        <f>F230</f>
        <v>760.5</v>
      </c>
      <c r="G229" s="478"/>
      <c r="H229" s="476">
        <f>H230</f>
        <v>729.99</v>
      </c>
      <c r="I229" s="477"/>
      <c r="J229" s="477"/>
      <c r="K229" s="477">
        <f>K230</f>
        <v>729.99</v>
      </c>
      <c r="L229" s="478"/>
      <c r="M229" s="476">
        <f>M230</f>
        <v>729.99</v>
      </c>
      <c r="N229" s="477"/>
      <c r="O229" s="477"/>
      <c r="P229" s="477">
        <f>P230</f>
        <v>729.99</v>
      </c>
      <c r="Q229" s="298"/>
    </row>
    <row r="230" spans="1:17" ht="94.5" customHeight="1">
      <c r="A230" s="63" t="s">
        <v>81</v>
      </c>
      <c r="B230" s="480" t="s">
        <v>470</v>
      </c>
      <c r="C230" s="481">
        <v>760.5</v>
      </c>
      <c r="D230" s="482"/>
      <c r="E230" s="482"/>
      <c r="F230" s="482">
        <v>760.5</v>
      </c>
      <c r="G230" s="483"/>
      <c r="H230" s="481">
        <v>729.99</v>
      </c>
      <c r="I230" s="482"/>
      <c r="J230" s="482"/>
      <c r="K230" s="482">
        <v>729.99</v>
      </c>
      <c r="L230" s="483"/>
      <c r="M230" s="481">
        <v>729.99</v>
      </c>
      <c r="N230" s="482"/>
      <c r="O230" s="482"/>
      <c r="P230" s="482">
        <v>729.99</v>
      </c>
      <c r="Q230" s="303"/>
    </row>
    <row r="231" spans="1:17" ht="26.25" customHeight="1">
      <c r="A231" s="37" t="s">
        <v>371</v>
      </c>
      <c r="B231" s="134" t="s">
        <v>372</v>
      </c>
      <c r="C231" s="171">
        <v>21</v>
      </c>
      <c r="D231" s="161"/>
      <c r="E231" s="161"/>
      <c r="F231" s="161">
        <v>21</v>
      </c>
      <c r="G231" s="384"/>
      <c r="H231" s="171">
        <v>21</v>
      </c>
      <c r="I231" s="161"/>
      <c r="J231" s="161"/>
      <c r="K231" s="161">
        <v>21</v>
      </c>
      <c r="L231" s="388"/>
      <c r="M231" s="171">
        <v>21</v>
      </c>
      <c r="N231" s="161"/>
      <c r="O231" s="161"/>
      <c r="P231" s="161">
        <v>21</v>
      </c>
      <c r="Q231" s="124"/>
    </row>
    <row r="232" spans="1:17" ht="36" customHeight="1">
      <c r="A232" s="37" t="s">
        <v>373</v>
      </c>
      <c r="B232" s="134" t="s">
        <v>374</v>
      </c>
      <c r="C232" s="171">
        <v>19.5</v>
      </c>
      <c r="D232" s="161"/>
      <c r="E232" s="161"/>
      <c r="F232" s="161">
        <v>19.5</v>
      </c>
      <c r="G232" s="384"/>
      <c r="H232" s="171">
        <v>19.5</v>
      </c>
      <c r="I232" s="161"/>
      <c r="J232" s="161"/>
      <c r="K232" s="161">
        <v>19.5</v>
      </c>
      <c r="L232" s="388"/>
      <c r="M232" s="171">
        <v>19.5</v>
      </c>
      <c r="N232" s="161"/>
      <c r="O232" s="161"/>
      <c r="P232" s="161">
        <v>19.5</v>
      </c>
      <c r="Q232" s="124"/>
    </row>
    <row r="233" spans="1:17" ht="26.25" customHeight="1">
      <c r="A233" s="37" t="s">
        <v>375</v>
      </c>
      <c r="B233" s="134" t="s">
        <v>376</v>
      </c>
      <c r="C233" s="171">
        <v>21</v>
      </c>
      <c r="D233" s="161"/>
      <c r="E233" s="161"/>
      <c r="F233" s="161">
        <v>21</v>
      </c>
      <c r="G233" s="384"/>
      <c r="H233" s="171">
        <v>21</v>
      </c>
      <c r="I233" s="161"/>
      <c r="J233" s="161"/>
      <c r="K233" s="161">
        <v>21</v>
      </c>
      <c r="L233" s="388"/>
      <c r="M233" s="171">
        <v>21</v>
      </c>
      <c r="N233" s="161"/>
      <c r="O233" s="161"/>
      <c r="P233" s="161">
        <v>21</v>
      </c>
      <c r="Q233" s="124"/>
    </row>
    <row r="234" spans="1:17" ht="26.25" customHeight="1">
      <c r="A234" s="37" t="s">
        <v>377</v>
      </c>
      <c r="B234" s="144" t="s">
        <v>378</v>
      </c>
      <c r="C234" s="171">
        <v>29.7</v>
      </c>
      <c r="D234" s="161"/>
      <c r="E234" s="161"/>
      <c r="F234" s="161">
        <v>29.7</v>
      </c>
      <c r="G234" s="384"/>
      <c r="H234" s="171">
        <v>29.7</v>
      </c>
      <c r="I234" s="161"/>
      <c r="J234" s="161"/>
      <c r="K234" s="161">
        <v>29.7</v>
      </c>
      <c r="L234" s="388"/>
      <c r="M234" s="171">
        <v>29.7</v>
      </c>
      <c r="N234" s="161"/>
      <c r="O234" s="161"/>
      <c r="P234" s="161">
        <v>29.7</v>
      </c>
      <c r="Q234" s="124"/>
    </row>
    <row r="235" spans="1:17" ht="26.25" customHeight="1">
      <c r="A235" s="37" t="s">
        <v>379</v>
      </c>
      <c r="B235" s="144" t="s">
        <v>380</v>
      </c>
      <c r="C235" s="171">
        <v>24</v>
      </c>
      <c r="D235" s="161"/>
      <c r="E235" s="161"/>
      <c r="F235" s="161">
        <v>24</v>
      </c>
      <c r="G235" s="384"/>
      <c r="H235" s="171">
        <v>24</v>
      </c>
      <c r="I235" s="161"/>
      <c r="J235" s="161"/>
      <c r="K235" s="161">
        <v>24</v>
      </c>
      <c r="L235" s="388"/>
      <c r="M235" s="171">
        <v>24</v>
      </c>
      <c r="N235" s="161"/>
      <c r="O235" s="161"/>
      <c r="P235" s="161">
        <v>24</v>
      </c>
      <c r="Q235" s="124"/>
    </row>
    <row r="236" spans="1:17" ht="35.25" customHeight="1">
      <c r="A236" s="37" t="s">
        <v>381</v>
      </c>
      <c r="B236" s="134" t="s">
        <v>382</v>
      </c>
      <c r="C236" s="171">
        <v>21</v>
      </c>
      <c r="D236" s="161"/>
      <c r="E236" s="161"/>
      <c r="F236" s="161">
        <v>21</v>
      </c>
      <c r="G236" s="384"/>
      <c r="H236" s="171">
        <v>21</v>
      </c>
      <c r="I236" s="161"/>
      <c r="J236" s="161"/>
      <c r="K236" s="161">
        <v>21</v>
      </c>
      <c r="L236" s="388"/>
      <c r="M236" s="171">
        <v>21</v>
      </c>
      <c r="N236" s="161"/>
      <c r="O236" s="161"/>
      <c r="P236" s="161">
        <v>21</v>
      </c>
      <c r="Q236" s="124"/>
    </row>
    <row r="237" spans="1:17" ht="36.75" customHeight="1">
      <c r="A237" s="37" t="s">
        <v>383</v>
      </c>
      <c r="B237" s="134" t="s">
        <v>384</v>
      </c>
      <c r="C237" s="171">
        <v>29.7</v>
      </c>
      <c r="D237" s="161"/>
      <c r="E237" s="161"/>
      <c r="F237" s="161">
        <v>29.7</v>
      </c>
      <c r="G237" s="384"/>
      <c r="H237" s="171">
        <v>29.7</v>
      </c>
      <c r="I237" s="161"/>
      <c r="J237" s="161"/>
      <c r="K237" s="161">
        <v>29.7</v>
      </c>
      <c r="L237" s="384"/>
      <c r="M237" s="171">
        <v>29.7</v>
      </c>
      <c r="N237" s="161"/>
      <c r="O237" s="161"/>
      <c r="P237" s="161">
        <v>29.7</v>
      </c>
      <c r="Q237" s="124"/>
    </row>
    <row r="238" spans="1:17" ht="37.5" customHeight="1">
      <c r="A238" s="42" t="s">
        <v>385</v>
      </c>
      <c r="B238" s="135" t="s">
        <v>386</v>
      </c>
      <c r="C238" s="172">
        <v>18</v>
      </c>
      <c r="D238" s="363"/>
      <c r="E238" s="363"/>
      <c r="F238" s="363">
        <v>18</v>
      </c>
      <c r="G238" s="388"/>
      <c r="H238" s="172">
        <v>18</v>
      </c>
      <c r="I238" s="363"/>
      <c r="J238" s="363"/>
      <c r="K238" s="363">
        <v>18</v>
      </c>
      <c r="L238" s="388"/>
      <c r="M238" s="172">
        <v>18</v>
      </c>
      <c r="N238" s="363"/>
      <c r="O238" s="363"/>
      <c r="P238" s="363">
        <v>18</v>
      </c>
      <c r="Q238" s="281"/>
    </row>
    <row r="239" spans="1:17" ht="37.5" customHeight="1">
      <c r="A239" s="37" t="s">
        <v>387</v>
      </c>
      <c r="B239" s="134" t="s">
        <v>388</v>
      </c>
      <c r="C239" s="171">
        <v>18</v>
      </c>
      <c r="D239" s="161"/>
      <c r="E239" s="161"/>
      <c r="F239" s="161">
        <v>18</v>
      </c>
      <c r="G239" s="384"/>
      <c r="H239" s="171">
        <v>18</v>
      </c>
      <c r="I239" s="161"/>
      <c r="J239" s="161"/>
      <c r="K239" s="161">
        <v>18</v>
      </c>
      <c r="L239" s="388"/>
      <c r="M239" s="171">
        <v>18</v>
      </c>
      <c r="N239" s="161"/>
      <c r="O239" s="161"/>
      <c r="P239" s="161">
        <v>18</v>
      </c>
      <c r="Q239" s="124"/>
    </row>
    <row r="240" spans="1:17" ht="37.5" customHeight="1">
      <c r="A240" s="37" t="s">
        <v>389</v>
      </c>
      <c r="B240" s="134" t="s">
        <v>390</v>
      </c>
      <c r="C240" s="171">
        <v>21</v>
      </c>
      <c r="D240" s="161"/>
      <c r="E240" s="161"/>
      <c r="F240" s="161">
        <v>21</v>
      </c>
      <c r="G240" s="384"/>
      <c r="H240" s="171">
        <v>21</v>
      </c>
      <c r="I240" s="161"/>
      <c r="J240" s="161"/>
      <c r="K240" s="161">
        <v>21</v>
      </c>
      <c r="L240" s="388"/>
      <c r="M240" s="171">
        <v>21</v>
      </c>
      <c r="N240" s="161"/>
      <c r="O240" s="161"/>
      <c r="P240" s="161">
        <v>21</v>
      </c>
      <c r="Q240" s="124"/>
    </row>
    <row r="241" spans="1:17" ht="17.25" customHeight="1">
      <c r="A241" s="52" t="s">
        <v>37</v>
      </c>
      <c r="B241" s="80" t="s">
        <v>41</v>
      </c>
      <c r="C241" s="171">
        <f>C242+C246+C250+C252+C255+C259+C260+C261+C262+C263+C264+C265+C266+C267</f>
        <v>812.669</v>
      </c>
      <c r="D241" s="307"/>
      <c r="E241" s="376"/>
      <c r="F241" s="161">
        <f>F242+F246+F250+F252+F255+F259+F260+F261+F262+F263+F264+F265+F266+F267</f>
        <v>812.669</v>
      </c>
      <c r="G241" s="310"/>
      <c r="H241" s="171">
        <f>H242+H246+H250+H252+H255+H259+H260+H261+H262+H263+H264+H265+H266+H267</f>
        <v>328.538</v>
      </c>
      <c r="I241" s="307"/>
      <c r="J241" s="376"/>
      <c r="K241" s="161">
        <f>K242+K246+K250+K252+K255+K259+K260+K261+K262+K263+K264+K265+K266+K267</f>
        <v>328.538</v>
      </c>
      <c r="L241" s="310"/>
      <c r="M241" s="171">
        <f>M242+M246+M250+M252+M255+M259+M260+M261+M262+M263+M264+M265+M266+M267</f>
        <v>617.1379999999999</v>
      </c>
      <c r="N241" s="307"/>
      <c r="O241" s="376"/>
      <c r="P241" s="161">
        <f>P242+P246+P250+P252+P255+P259+P260+P261+P262+P263+P264+P265+P266+P267</f>
        <v>617.1379999999999</v>
      </c>
      <c r="Q241" s="124"/>
    </row>
    <row r="242" spans="1:17" ht="25.5" customHeight="1" thickBot="1">
      <c r="A242" s="60" t="s">
        <v>57</v>
      </c>
      <c r="B242" s="484" t="s">
        <v>315</v>
      </c>
      <c r="C242" s="476">
        <f>C243+C244+C245</f>
        <v>151.65099999999998</v>
      </c>
      <c r="D242" s="477"/>
      <c r="E242" s="477"/>
      <c r="F242" s="477">
        <f>F243+F244+F245</f>
        <v>151.65099999999998</v>
      </c>
      <c r="G242" s="478"/>
      <c r="H242" s="476">
        <f>H243+H244+H245</f>
        <v>115.5</v>
      </c>
      <c r="I242" s="477"/>
      <c r="J242" s="477"/>
      <c r="K242" s="477">
        <f>K243+K244+K245</f>
        <v>115.5</v>
      </c>
      <c r="L242" s="478"/>
      <c r="M242" s="476">
        <f>M243+M244+M245</f>
        <v>145.2</v>
      </c>
      <c r="N242" s="477"/>
      <c r="O242" s="477"/>
      <c r="P242" s="477">
        <f>P243+P244+P245</f>
        <v>145.2</v>
      </c>
      <c r="Q242" s="298"/>
    </row>
    <row r="243" spans="1:17" ht="25.5" customHeight="1">
      <c r="A243" s="63" t="s">
        <v>81</v>
      </c>
      <c r="B243" s="480" t="s">
        <v>316</v>
      </c>
      <c r="C243" s="481">
        <v>6.451</v>
      </c>
      <c r="D243" s="482"/>
      <c r="E243" s="482"/>
      <c r="F243" s="482">
        <v>6.451</v>
      </c>
      <c r="G243" s="483"/>
      <c r="H243" s="481">
        <v>0</v>
      </c>
      <c r="I243" s="482"/>
      <c r="J243" s="482"/>
      <c r="K243" s="482">
        <v>0</v>
      </c>
      <c r="L243" s="483"/>
      <c r="M243" s="481">
        <v>0</v>
      </c>
      <c r="N243" s="482"/>
      <c r="O243" s="482"/>
      <c r="P243" s="482">
        <v>0</v>
      </c>
      <c r="Q243" s="303"/>
    </row>
    <row r="244" spans="1:17" ht="26.25" customHeight="1">
      <c r="A244" s="37" t="s">
        <v>37</v>
      </c>
      <c r="B244" s="48" t="s">
        <v>317</v>
      </c>
      <c r="C244" s="159">
        <v>115.5</v>
      </c>
      <c r="D244" s="90"/>
      <c r="E244" s="90"/>
      <c r="F244" s="90">
        <v>115.5</v>
      </c>
      <c r="G244" s="384"/>
      <c r="H244" s="159">
        <v>115.5</v>
      </c>
      <c r="I244" s="90"/>
      <c r="J244" s="90"/>
      <c r="K244" s="90">
        <v>115.5</v>
      </c>
      <c r="L244" s="384"/>
      <c r="M244" s="159">
        <v>115.5</v>
      </c>
      <c r="N244" s="90"/>
      <c r="O244" s="90"/>
      <c r="P244" s="90">
        <v>115.5</v>
      </c>
      <c r="Q244" s="124"/>
    </row>
    <row r="245" spans="1:17" ht="24" customHeight="1">
      <c r="A245" s="42" t="s">
        <v>77</v>
      </c>
      <c r="B245" s="48" t="s">
        <v>318</v>
      </c>
      <c r="C245" s="160">
        <v>29.7</v>
      </c>
      <c r="D245" s="387"/>
      <c r="E245" s="387"/>
      <c r="F245" s="387">
        <v>29.7</v>
      </c>
      <c r="G245" s="388"/>
      <c r="H245" s="160">
        <v>0</v>
      </c>
      <c r="I245" s="387"/>
      <c r="J245" s="387"/>
      <c r="K245" s="387">
        <v>0</v>
      </c>
      <c r="L245" s="388"/>
      <c r="M245" s="160">
        <v>29.7</v>
      </c>
      <c r="N245" s="387"/>
      <c r="O245" s="387"/>
      <c r="P245" s="387">
        <v>29.7</v>
      </c>
      <c r="Q245" s="281"/>
    </row>
    <row r="246" spans="1:17" ht="15.75" customHeight="1">
      <c r="A246" s="42" t="s">
        <v>39</v>
      </c>
      <c r="B246" s="134" t="s">
        <v>319</v>
      </c>
      <c r="C246" s="172">
        <f>C247+C248+C249</f>
        <v>199.03799999999998</v>
      </c>
      <c r="D246" s="363"/>
      <c r="E246" s="364"/>
      <c r="F246" s="161">
        <f>F247+F248+F249</f>
        <v>199.03799999999998</v>
      </c>
      <c r="G246" s="388"/>
      <c r="H246" s="172">
        <f>H247+H248+H249</f>
        <v>178.03799999999998</v>
      </c>
      <c r="I246" s="363"/>
      <c r="J246" s="364"/>
      <c r="K246" s="161">
        <f>K247+K248+K249</f>
        <v>178.03799999999998</v>
      </c>
      <c r="L246" s="388"/>
      <c r="M246" s="172">
        <f>M247+M248+M249</f>
        <v>199.03799999999998</v>
      </c>
      <c r="N246" s="363"/>
      <c r="O246" s="364"/>
      <c r="P246" s="161">
        <f>P247+P248+P249</f>
        <v>199.03799999999998</v>
      </c>
      <c r="Q246" s="281"/>
    </row>
    <row r="247" spans="1:17" ht="25.5" customHeight="1">
      <c r="A247" s="42" t="s">
        <v>81</v>
      </c>
      <c r="B247" s="48" t="s">
        <v>316</v>
      </c>
      <c r="C247" s="160">
        <v>2.438</v>
      </c>
      <c r="D247" s="387"/>
      <c r="E247" s="387"/>
      <c r="F247" s="387">
        <v>2.438</v>
      </c>
      <c r="G247" s="388"/>
      <c r="H247" s="160">
        <v>2.438</v>
      </c>
      <c r="I247" s="387"/>
      <c r="J247" s="387"/>
      <c r="K247" s="387">
        <v>2.438</v>
      </c>
      <c r="L247" s="388"/>
      <c r="M247" s="160">
        <v>2.438</v>
      </c>
      <c r="N247" s="387"/>
      <c r="O247" s="387"/>
      <c r="P247" s="387">
        <v>2.438</v>
      </c>
      <c r="Q247" s="281"/>
    </row>
    <row r="248" spans="1:17" ht="40.5" customHeight="1">
      <c r="A248" s="37" t="s">
        <v>37</v>
      </c>
      <c r="B248" s="48" t="s">
        <v>415</v>
      </c>
      <c r="C248" s="159">
        <v>175.6</v>
      </c>
      <c r="D248" s="90"/>
      <c r="E248" s="90"/>
      <c r="F248" s="90">
        <v>175.6</v>
      </c>
      <c r="G248" s="384"/>
      <c r="H248" s="159">
        <v>175.6</v>
      </c>
      <c r="I248" s="90"/>
      <c r="J248" s="90"/>
      <c r="K248" s="90">
        <v>175.6</v>
      </c>
      <c r="L248" s="384"/>
      <c r="M248" s="159">
        <v>175.6</v>
      </c>
      <c r="N248" s="90"/>
      <c r="O248" s="90"/>
      <c r="P248" s="90">
        <v>175.6</v>
      </c>
      <c r="Q248" s="124"/>
    </row>
    <row r="249" spans="1:17" ht="26.25" customHeight="1">
      <c r="A249" s="37" t="s">
        <v>77</v>
      </c>
      <c r="B249" s="48" t="s">
        <v>318</v>
      </c>
      <c r="C249" s="159">
        <v>21</v>
      </c>
      <c r="D249" s="90"/>
      <c r="E249" s="90"/>
      <c r="F249" s="90">
        <v>21</v>
      </c>
      <c r="G249" s="384"/>
      <c r="H249" s="159">
        <v>0</v>
      </c>
      <c r="I249" s="90"/>
      <c r="J249" s="90"/>
      <c r="K249" s="90">
        <v>0</v>
      </c>
      <c r="L249" s="384"/>
      <c r="M249" s="159">
        <v>21</v>
      </c>
      <c r="N249" s="90"/>
      <c r="O249" s="90"/>
      <c r="P249" s="90">
        <v>21</v>
      </c>
      <c r="Q249" s="124"/>
    </row>
    <row r="250" spans="1:17" ht="14.25" customHeight="1">
      <c r="A250" s="37" t="s">
        <v>40</v>
      </c>
      <c r="B250" s="134" t="s">
        <v>320</v>
      </c>
      <c r="C250" s="171">
        <f>C251</f>
        <v>19.5</v>
      </c>
      <c r="D250" s="161"/>
      <c r="E250" s="161"/>
      <c r="F250" s="161">
        <f>F251</f>
        <v>19.5</v>
      </c>
      <c r="G250" s="384"/>
      <c r="H250" s="171">
        <f>H251</f>
        <v>0</v>
      </c>
      <c r="I250" s="161"/>
      <c r="J250" s="161"/>
      <c r="K250" s="161">
        <f>K251</f>
        <v>0</v>
      </c>
      <c r="L250" s="384"/>
      <c r="M250" s="171">
        <f>M251</f>
        <v>19.5</v>
      </c>
      <c r="N250" s="161"/>
      <c r="O250" s="161"/>
      <c r="P250" s="161">
        <f>P251</f>
        <v>19.5</v>
      </c>
      <c r="Q250" s="124"/>
    </row>
    <row r="251" spans="1:17" ht="26.25" customHeight="1">
      <c r="A251" s="37" t="s">
        <v>81</v>
      </c>
      <c r="B251" s="48" t="s">
        <v>318</v>
      </c>
      <c r="C251" s="159">
        <v>19.5</v>
      </c>
      <c r="D251" s="90"/>
      <c r="E251" s="90"/>
      <c r="F251" s="90">
        <v>19.5</v>
      </c>
      <c r="G251" s="384"/>
      <c r="H251" s="159">
        <v>0</v>
      </c>
      <c r="I251" s="90"/>
      <c r="J251" s="90"/>
      <c r="K251" s="90">
        <v>0</v>
      </c>
      <c r="L251" s="384"/>
      <c r="M251" s="159">
        <v>19.5</v>
      </c>
      <c r="N251" s="90"/>
      <c r="O251" s="90"/>
      <c r="P251" s="90">
        <v>19.5</v>
      </c>
      <c r="Q251" s="124"/>
    </row>
    <row r="252" spans="1:17" ht="14.25" customHeight="1">
      <c r="A252" s="95" t="s">
        <v>69</v>
      </c>
      <c r="B252" s="134" t="s">
        <v>321</v>
      </c>
      <c r="C252" s="171">
        <f>C253+C254</f>
        <v>26</v>
      </c>
      <c r="D252" s="161"/>
      <c r="E252" s="161"/>
      <c r="F252" s="161">
        <f>F253+F254</f>
        <v>26</v>
      </c>
      <c r="G252" s="384"/>
      <c r="H252" s="171">
        <f>H253+H254</f>
        <v>5</v>
      </c>
      <c r="I252" s="161"/>
      <c r="J252" s="161"/>
      <c r="K252" s="161">
        <f>K253+K254</f>
        <v>5</v>
      </c>
      <c r="L252" s="384"/>
      <c r="M252" s="171">
        <f>M253+M254</f>
        <v>26</v>
      </c>
      <c r="N252" s="161"/>
      <c r="O252" s="161"/>
      <c r="P252" s="161">
        <f>P253+P254</f>
        <v>26</v>
      </c>
      <c r="Q252" s="124"/>
    </row>
    <row r="253" spans="1:17" ht="23.25" customHeight="1">
      <c r="A253" s="37" t="s">
        <v>81</v>
      </c>
      <c r="B253" s="48" t="s">
        <v>322</v>
      </c>
      <c r="C253" s="159">
        <v>5</v>
      </c>
      <c r="D253" s="90"/>
      <c r="E253" s="90"/>
      <c r="F253" s="90">
        <v>5</v>
      </c>
      <c r="G253" s="384"/>
      <c r="H253" s="159">
        <v>5</v>
      </c>
      <c r="I253" s="90"/>
      <c r="J253" s="90"/>
      <c r="K253" s="90">
        <v>5</v>
      </c>
      <c r="L253" s="384"/>
      <c r="M253" s="159">
        <v>5</v>
      </c>
      <c r="N253" s="90"/>
      <c r="O253" s="90"/>
      <c r="P253" s="90">
        <v>5</v>
      </c>
      <c r="Q253" s="124"/>
    </row>
    <row r="254" spans="1:17" ht="23.25" customHeight="1">
      <c r="A254" s="42" t="s">
        <v>37</v>
      </c>
      <c r="B254" s="48" t="s">
        <v>318</v>
      </c>
      <c r="C254" s="159">
        <v>21</v>
      </c>
      <c r="D254" s="90"/>
      <c r="E254" s="90"/>
      <c r="F254" s="90">
        <v>21</v>
      </c>
      <c r="G254" s="384"/>
      <c r="H254" s="159">
        <v>0</v>
      </c>
      <c r="I254" s="90"/>
      <c r="J254" s="90"/>
      <c r="K254" s="90">
        <v>0</v>
      </c>
      <c r="L254" s="384"/>
      <c r="M254" s="159">
        <v>21</v>
      </c>
      <c r="N254" s="90"/>
      <c r="O254" s="90"/>
      <c r="P254" s="90">
        <v>21</v>
      </c>
      <c r="Q254" s="124"/>
    </row>
    <row r="255" spans="1:17" ht="16.5" customHeight="1">
      <c r="A255" s="37" t="s">
        <v>70</v>
      </c>
      <c r="B255" s="134" t="s">
        <v>323</v>
      </c>
      <c r="C255" s="171">
        <f>C256+C257+C258</f>
        <v>232.28</v>
      </c>
      <c r="D255" s="161"/>
      <c r="E255" s="161"/>
      <c r="F255" s="161">
        <f>F256+F257+F258</f>
        <v>232.28</v>
      </c>
      <c r="G255" s="384"/>
      <c r="H255" s="171">
        <f>H256+H257+H258</f>
        <v>30</v>
      </c>
      <c r="I255" s="161"/>
      <c r="J255" s="161"/>
      <c r="K255" s="161">
        <f>K256+K257+K258</f>
        <v>30</v>
      </c>
      <c r="L255" s="384"/>
      <c r="M255" s="171">
        <f>M256+M257+M258</f>
        <v>59.7</v>
      </c>
      <c r="N255" s="161"/>
      <c r="O255" s="161"/>
      <c r="P255" s="161">
        <f>P256+P257+P258</f>
        <v>59.7</v>
      </c>
      <c r="Q255" s="124"/>
    </row>
    <row r="256" spans="1:17" ht="39.75" customHeight="1">
      <c r="A256" s="42" t="s">
        <v>81</v>
      </c>
      <c r="B256" s="47" t="s">
        <v>453</v>
      </c>
      <c r="C256" s="160">
        <v>30</v>
      </c>
      <c r="D256" s="387"/>
      <c r="E256" s="387"/>
      <c r="F256" s="387">
        <v>30</v>
      </c>
      <c r="G256" s="388"/>
      <c r="H256" s="160">
        <v>30</v>
      </c>
      <c r="I256" s="387"/>
      <c r="J256" s="387"/>
      <c r="K256" s="387">
        <v>30</v>
      </c>
      <c r="L256" s="388"/>
      <c r="M256" s="160">
        <v>30</v>
      </c>
      <c r="N256" s="387"/>
      <c r="O256" s="387"/>
      <c r="P256" s="387">
        <v>30</v>
      </c>
      <c r="Q256" s="281"/>
    </row>
    <row r="257" spans="1:17" ht="25.5" customHeight="1">
      <c r="A257" s="42" t="s">
        <v>37</v>
      </c>
      <c r="B257" s="48" t="s">
        <v>454</v>
      </c>
      <c r="C257" s="160">
        <v>172.58</v>
      </c>
      <c r="D257" s="387"/>
      <c r="E257" s="387"/>
      <c r="F257" s="387">
        <v>172.58</v>
      </c>
      <c r="G257" s="388"/>
      <c r="H257" s="160">
        <v>0</v>
      </c>
      <c r="I257" s="387"/>
      <c r="J257" s="387"/>
      <c r="K257" s="387">
        <v>0</v>
      </c>
      <c r="L257" s="388"/>
      <c r="M257" s="160">
        <v>0</v>
      </c>
      <c r="N257" s="387"/>
      <c r="O257" s="387"/>
      <c r="P257" s="387">
        <v>0</v>
      </c>
      <c r="Q257" s="281"/>
    </row>
    <row r="258" spans="1:17" ht="25.5" customHeight="1">
      <c r="A258" s="42" t="s">
        <v>77</v>
      </c>
      <c r="B258" s="48" t="s">
        <v>318</v>
      </c>
      <c r="C258" s="160">
        <v>29.7</v>
      </c>
      <c r="D258" s="387"/>
      <c r="E258" s="387"/>
      <c r="F258" s="387">
        <v>29.7</v>
      </c>
      <c r="G258" s="388"/>
      <c r="H258" s="160">
        <v>0</v>
      </c>
      <c r="I258" s="387"/>
      <c r="J258" s="387"/>
      <c r="K258" s="387">
        <v>0</v>
      </c>
      <c r="L258" s="388"/>
      <c r="M258" s="160">
        <v>29.7</v>
      </c>
      <c r="N258" s="387"/>
      <c r="O258" s="387"/>
      <c r="P258" s="387">
        <v>29.7</v>
      </c>
      <c r="Q258" s="281"/>
    </row>
    <row r="259" spans="1:17" ht="27" customHeight="1">
      <c r="A259" s="42" t="s">
        <v>324</v>
      </c>
      <c r="B259" s="134" t="s">
        <v>325</v>
      </c>
      <c r="C259" s="172">
        <v>22.5</v>
      </c>
      <c r="D259" s="363"/>
      <c r="E259" s="363"/>
      <c r="F259" s="363">
        <v>22.5</v>
      </c>
      <c r="G259" s="381"/>
      <c r="H259" s="172">
        <v>0</v>
      </c>
      <c r="I259" s="363"/>
      <c r="J259" s="363"/>
      <c r="K259" s="363">
        <v>0</v>
      </c>
      <c r="L259" s="381"/>
      <c r="M259" s="172">
        <v>22.5</v>
      </c>
      <c r="N259" s="363"/>
      <c r="O259" s="363"/>
      <c r="P259" s="363">
        <v>22.5</v>
      </c>
      <c r="Q259" s="281"/>
    </row>
    <row r="260" spans="1:17" ht="39" customHeight="1" thickBot="1">
      <c r="A260" s="60" t="s">
        <v>326</v>
      </c>
      <c r="B260" s="475" t="s">
        <v>327</v>
      </c>
      <c r="C260" s="476">
        <v>19.5</v>
      </c>
      <c r="D260" s="477"/>
      <c r="E260" s="477"/>
      <c r="F260" s="477">
        <v>19.5</v>
      </c>
      <c r="G260" s="563"/>
      <c r="H260" s="476">
        <v>0</v>
      </c>
      <c r="I260" s="477"/>
      <c r="J260" s="477"/>
      <c r="K260" s="477">
        <v>0</v>
      </c>
      <c r="L260" s="563"/>
      <c r="M260" s="476">
        <v>19.5</v>
      </c>
      <c r="N260" s="477"/>
      <c r="O260" s="477"/>
      <c r="P260" s="477">
        <v>19.5</v>
      </c>
      <c r="Q260" s="298"/>
    </row>
    <row r="261" spans="1:17" ht="36.75" customHeight="1">
      <c r="A261" s="63" t="s">
        <v>328</v>
      </c>
      <c r="B261" s="486" t="s">
        <v>329</v>
      </c>
      <c r="C261" s="490">
        <v>22.5</v>
      </c>
      <c r="D261" s="473"/>
      <c r="E261" s="473"/>
      <c r="F261" s="473">
        <v>22.5</v>
      </c>
      <c r="G261" s="474"/>
      <c r="H261" s="490">
        <v>0</v>
      </c>
      <c r="I261" s="473"/>
      <c r="J261" s="473"/>
      <c r="K261" s="473">
        <v>0</v>
      </c>
      <c r="L261" s="474"/>
      <c r="M261" s="490">
        <v>22.5</v>
      </c>
      <c r="N261" s="473"/>
      <c r="O261" s="473"/>
      <c r="P261" s="473">
        <v>22.5</v>
      </c>
      <c r="Q261" s="303"/>
    </row>
    <row r="262" spans="1:17" ht="36" customHeight="1">
      <c r="A262" s="42" t="s">
        <v>330</v>
      </c>
      <c r="B262" s="134" t="s">
        <v>331</v>
      </c>
      <c r="C262" s="172">
        <v>24</v>
      </c>
      <c r="D262" s="363"/>
      <c r="E262" s="363"/>
      <c r="F262" s="363">
        <v>24</v>
      </c>
      <c r="G262" s="381"/>
      <c r="H262" s="172">
        <v>0</v>
      </c>
      <c r="I262" s="363"/>
      <c r="J262" s="363"/>
      <c r="K262" s="363">
        <v>0</v>
      </c>
      <c r="L262" s="381"/>
      <c r="M262" s="172">
        <v>24</v>
      </c>
      <c r="N262" s="363"/>
      <c r="O262" s="363"/>
      <c r="P262" s="363">
        <v>24</v>
      </c>
      <c r="Q262" s="281"/>
    </row>
    <row r="263" spans="1:17" ht="25.5" customHeight="1">
      <c r="A263" s="42" t="s">
        <v>332</v>
      </c>
      <c r="B263" s="134" t="s">
        <v>333</v>
      </c>
      <c r="C263" s="172">
        <v>29.7</v>
      </c>
      <c r="D263" s="363"/>
      <c r="E263" s="363"/>
      <c r="F263" s="363">
        <v>29.7</v>
      </c>
      <c r="G263" s="388"/>
      <c r="H263" s="172">
        <v>0</v>
      </c>
      <c r="I263" s="363"/>
      <c r="J263" s="363"/>
      <c r="K263" s="363">
        <v>0</v>
      </c>
      <c r="L263" s="381"/>
      <c r="M263" s="172">
        <v>29.7</v>
      </c>
      <c r="N263" s="363"/>
      <c r="O263" s="363"/>
      <c r="P263" s="363">
        <v>29.7</v>
      </c>
      <c r="Q263" s="281"/>
    </row>
    <row r="264" spans="1:17" ht="36.75" customHeight="1">
      <c r="A264" s="42" t="s">
        <v>334</v>
      </c>
      <c r="B264" s="134" t="s">
        <v>335</v>
      </c>
      <c r="C264" s="172">
        <v>16.5</v>
      </c>
      <c r="D264" s="363"/>
      <c r="E264" s="363"/>
      <c r="F264" s="363">
        <v>16.5</v>
      </c>
      <c r="G264" s="381"/>
      <c r="H264" s="172">
        <v>0</v>
      </c>
      <c r="I264" s="363"/>
      <c r="J264" s="363"/>
      <c r="K264" s="363">
        <v>0</v>
      </c>
      <c r="L264" s="381"/>
      <c r="M264" s="172">
        <v>0</v>
      </c>
      <c r="N264" s="363"/>
      <c r="O264" s="363"/>
      <c r="P264" s="363">
        <v>0</v>
      </c>
      <c r="Q264" s="281"/>
    </row>
    <row r="265" spans="1:17" ht="36.75" customHeight="1">
      <c r="A265" s="42" t="s">
        <v>336</v>
      </c>
      <c r="B265" s="134" t="s">
        <v>337</v>
      </c>
      <c r="C265" s="172">
        <v>18</v>
      </c>
      <c r="D265" s="363"/>
      <c r="E265" s="363"/>
      <c r="F265" s="363">
        <v>18</v>
      </c>
      <c r="G265" s="381"/>
      <c r="H265" s="172">
        <v>0</v>
      </c>
      <c r="I265" s="363"/>
      <c r="J265" s="363"/>
      <c r="K265" s="363">
        <v>0</v>
      </c>
      <c r="L265" s="381"/>
      <c r="M265" s="172">
        <v>18</v>
      </c>
      <c r="N265" s="363"/>
      <c r="O265" s="363"/>
      <c r="P265" s="363">
        <v>18</v>
      </c>
      <c r="Q265" s="281"/>
    </row>
    <row r="266" spans="1:17" ht="27.75" customHeight="1">
      <c r="A266" s="42" t="s">
        <v>338</v>
      </c>
      <c r="B266" s="134" t="s">
        <v>339</v>
      </c>
      <c r="C266" s="171">
        <v>22.5</v>
      </c>
      <c r="D266" s="363"/>
      <c r="E266" s="363"/>
      <c r="F266" s="363">
        <v>22.5</v>
      </c>
      <c r="G266" s="381"/>
      <c r="H266" s="172">
        <v>0</v>
      </c>
      <c r="I266" s="363"/>
      <c r="J266" s="363"/>
      <c r="K266" s="363">
        <v>0</v>
      </c>
      <c r="L266" s="381"/>
      <c r="M266" s="172">
        <v>22.5</v>
      </c>
      <c r="N266" s="363"/>
      <c r="O266" s="363"/>
      <c r="P266" s="363">
        <v>22.5</v>
      </c>
      <c r="Q266" s="281"/>
    </row>
    <row r="267" spans="1:17" ht="25.5" customHeight="1">
      <c r="A267" s="42" t="s">
        <v>340</v>
      </c>
      <c r="B267" s="134" t="s">
        <v>341</v>
      </c>
      <c r="C267" s="172">
        <v>9</v>
      </c>
      <c r="D267" s="363"/>
      <c r="E267" s="363"/>
      <c r="F267" s="363">
        <v>9</v>
      </c>
      <c r="G267" s="381"/>
      <c r="H267" s="172">
        <v>0</v>
      </c>
      <c r="I267" s="363"/>
      <c r="J267" s="363"/>
      <c r="K267" s="363">
        <v>0</v>
      </c>
      <c r="L267" s="381"/>
      <c r="M267" s="172">
        <v>9</v>
      </c>
      <c r="N267" s="363"/>
      <c r="O267" s="363"/>
      <c r="P267" s="363">
        <v>9</v>
      </c>
      <c r="Q267" s="281"/>
    </row>
    <row r="268" spans="1:17" ht="28.5" customHeight="1">
      <c r="A268" s="59" t="s">
        <v>77</v>
      </c>
      <c r="B268" s="80" t="s">
        <v>53</v>
      </c>
      <c r="C268" s="308">
        <f>C269+C270</f>
        <v>638.55</v>
      </c>
      <c r="D268" s="307"/>
      <c r="E268" s="376"/>
      <c r="F268" s="307">
        <f>F269+F270</f>
        <v>638.55</v>
      </c>
      <c r="G268" s="310"/>
      <c r="H268" s="171">
        <f>H269+H270</f>
        <v>638.462</v>
      </c>
      <c r="I268" s="161"/>
      <c r="J268" s="161"/>
      <c r="K268" s="161">
        <f>K269+K270</f>
        <v>638.462</v>
      </c>
      <c r="L268" s="383"/>
      <c r="M268" s="171">
        <f>M269+M270</f>
        <v>638.462</v>
      </c>
      <c r="N268" s="161"/>
      <c r="O268" s="161"/>
      <c r="P268" s="161">
        <f>P269+P270</f>
        <v>638.462</v>
      </c>
      <c r="Q268" s="79"/>
    </row>
    <row r="269" spans="1:17" ht="50.25" customHeight="1">
      <c r="A269" s="37" t="s">
        <v>49</v>
      </c>
      <c r="B269" s="48" t="s">
        <v>417</v>
      </c>
      <c r="C269" s="374">
        <v>538.75</v>
      </c>
      <c r="D269" s="36"/>
      <c r="E269" s="36"/>
      <c r="F269" s="36">
        <v>538.75</v>
      </c>
      <c r="G269" s="310"/>
      <c r="H269" s="173">
        <v>538.662</v>
      </c>
      <c r="I269" s="176"/>
      <c r="J269" s="176"/>
      <c r="K269" s="176">
        <v>538.662</v>
      </c>
      <c r="L269" s="297"/>
      <c r="M269" s="173">
        <v>538.662</v>
      </c>
      <c r="N269" s="176"/>
      <c r="O269" s="176"/>
      <c r="P269" s="176">
        <v>538.662</v>
      </c>
      <c r="Q269" s="124"/>
    </row>
    <row r="270" spans="1:17" ht="27.75" customHeight="1">
      <c r="A270" s="42" t="s">
        <v>416</v>
      </c>
      <c r="B270" s="47" t="s">
        <v>418</v>
      </c>
      <c r="C270" s="329">
        <v>99.8</v>
      </c>
      <c r="D270" s="330"/>
      <c r="E270" s="330"/>
      <c r="F270" s="330">
        <v>99.8</v>
      </c>
      <c r="G270" s="328"/>
      <c r="H270" s="421">
        <v>99.8</v>
      </c>
      <c r="I270" s="365"/>
      <c r="J270" s="365"/>
      <c r="K270" s="365">
        <v>99.8</v>
      </c>
      <c r="L270" s="391"/>
      <c r="M270" s="421">
        <v>99.8</v>
      </c>
      <c r="N270" s="365"/>
      <c r="O270" s="365"/>
      <c r="P270" s="365">
        <v>99.8</v>
      </c>
      <c r="Q270" s="281"/>
    </row>
    <row r="271" spans="1:17" ht="49.5" customHeight="1">
      <c r="A271" s="52" t="s">
        <v>55</v>
      </c>
      <c r="B271" s="80" t="s">
        <v>295</v>
      </c>
      <c r="C271" s="308">
        <v>150</v>
      </c>
      <c r="D271" s="307"/>
      <c r="E271" s="307"/>
      <c r="F271" s="307">
        <v>150</v>
      </c>
      <c r="G271" s="310"/>
      <c r="H271" s="292">
        <v>0</v>
      </c>
      <c r="I271" s="188"/>
      <c r="J271" s="188"/>
      <c r="K271" s="188">
        <v>0</v>
      </c>
      <c r="L271" s="333"/>
      <c r="M271" s="292">
        <v>0</v>
      </c>
      <c r="N271" s="188"/>
      <c r="O271" s="188"/>
      <c r="P271" s="188">
        <v>0</v>
      </c>
      <c r="Q271" s="124"/>
    </row>
    <row r="272" spans="1:17" ht="27" customHeight="1">
      <c r="A272" s="52" t="s">
        <v>56</v>
      </c>
      <c r="B272" s="80" t="s">
        <v>480</v>
      </c>
      <c r="C272" s="389">
        <f>C273+C274</f>
        <v>793.6</v>
      </c>
      <c r="D272" s="311"/>
      <c r="E272" s="311"/>
      <c r="F272" s="311">
        <f>F273+F274</f>
        <v>793.6</v>
      </c>
      <c r="G272" s="312"/>
      <c r="H272" s="313">
        <f>H273+H274</f>
        <v>793.578</v>
      </c>
      <c r="I272" s="314"/>
      <c r="J272" s="314"/>
      <c r="K272" s="314">
        <f>K273+K274</f>
        <v>793.578</v>
      </c>
      <c r="L272" s="333"/>
      <c r="M272" s="313">
        <f>M273+M274</f>
        <v>178.086</v>
      </c>
      <c r="N272" s="314"/>
      <c r="O272" s="314"/>
      <c r="P272" s="314">
        <f>P273+P274</f>
        <v>178.086</v>
      </c>
      <c r="Q272" s="124"/>
    </row>
    <row r="273" spans="1:17" ht="36.75" customHeight="1">
      <c r="A273" s="105" t="s">
        <v>109</v>
      </c>
      <c r="B273" s="93" t="s">
        <v>281</v>
      </c>
      <c r="C273" s="167">
        <v>694.282</v>
      </c>
      <c r="D273" s="127"/>
      <c r="E273" s="127"/>
      <c r="F273" s="127">
        <v>694.282</v>
      </c>
      <c r="G273" s="312"/>
      <c r="H273" s="339">
        <v>694.26</v>
      </c>
      <c r="I273" s="215"/>
      <c r="J273" s="215"/>
      <c r="K273" s="215">
        <v>694.26</v>
      </c>
      <c r="L273" s="316"/>
      <c r="M273" s="175">
        <v>178.086</v>
      </c>
      <c r="N273" s="177"/>
      <c r="O273" s="177"/>
      <c r="P273" s="177">
        <v>178.086</v>
      </c>
      <c r="Q273" s="316"/>
    </row>
    <row r="274" spans="1:17" ht="39" customHeight="1" thickBot="1">
      <c r="A274" s="60" t="s">
        <v>145</v>
      </c>
      <c r="B274" s="487" t="s">
        <v>282</v>
      </c>
      <c r="C274" s="491">
        <v>99.318</v>
      </c>
      <c r="D274" s="91"/>
      <c r="E274" s="91"/>
      <c r="F274" s="91">
        <v>99.318</v>
      </c>
      <c r="G274" s="366"/>
      <c r="H274" s="491">
        <v>99.318</v>
      </c>
      <c r="I274" s="91"/>
      <c r="J274" s="91"/>
      <c r="K274" s="91">
        <v>99.318</v>
      </c>
      <c r="L274" s="298"/>
      <c r="M274" s="224">
        <v>0</v>
      </c>
      <c r="N274" s="193"/>
      <c r="O274" s="193"/>
      <c r="P274" s="193">
        <v>0</v>
      </c>
      <c r="Q274" s="298"/>
    </row>
    <row r="275" spans="1:17" ht="53.25" customHeight="1" thickBot="1">
      <c r="A275" s="485" t="s">
        <v>80</v>
      </c>
      <c r="B275" s="522" t="s">
        <v>419</v>
      </c>
      <c r="C275" s="488">
        <v>5413.13</v>
      </c>
      <c r="D275" s="489"/>
      <c r="E275" s="489"/>
      <c r="F275" s="489">
        <v>5413.13</v>
      </c>
      <c r="G275" s="319"/>
      <c r="H275" s="492">
        <v>5413.13</v>
      </c>
      <c r="I275" s="493"/>
      <c r="J275" s="493"/>
      <c r="K275" s="493">
        <v>5413.13</v>
      </c>
      <c r="L275" s="285"/>
      <c r="M275" s="492">
        <v>5413.13</v>
      </c>
      <c r="N275" s="493"/>
      <c r="O275" s="493"/>
      <c r="P275" s="493">
        <v>5413.13</v>
      </c>
      <c r="Q275" s="285"/>
    </row>
    <row r="276" spans="1:17" ht="64.5" customHeight="1" thickBot="1">
      <c r="A276" s="56" t="s">
        <v>54</v>
      </c>
      <c r="B276" s="182" t="s">
        <v>171</v>
      </c>
      <c r="C276" s="380">
        <f aca="true" t="shared" si="2" ref="C276:P276">C277+C283</f>
        <v>32851.997</v>
      </c>
      <c r="D276" s="378">
        <f t="shared" si="2"/>
        <v>13127.351</v>
      </c>
      <c r="E276" s="378">
        <f t="shared" si="2"/>
        <v>4254.17</v>
      </c>
      <c r="F276" s="378">
        <f t="shared" si="2"/>
        <v>15470.475999999999</v>
      </c>
      <c r="G276" s="573">
        <f t="shared" si="2"/>
        <v>0</v>
      </c>
      <c r="H276" s="380">
        <f t="shared" si="2"/>
        <v>4098.947</v>
      </c>
      <c r="I276" s="378">
        <f t="shared" si="2"/>
        <v>0</v>
      </c>
      <c r="J276" s="378">
        <f t="shared" si="2"/>
        <v>0</v>
      </c>
      <c r="K276" s="378">
        <f t="shared" si="2"/>
        <v>4098.947</v>
      </c>
      <c r="L276" s="573"/>
      <c r="M276" s="380">
        <f t="shared" si="2"/>
        <v>22544.01</v>
      </c>
      <c r="N276" s="378">
        <f t="shared" si="2"/>
        <v>13127.351</v>
      </c>
      <c r="O276" s="378">
        <f t="shared" si="2"/>
        <v>4254.17</v>
      </c>
      <c r="P276" s="378">
        <f t="shared" si="2"/>
        <v>5162.489</v>
      </c>
      <c r="Q276" s="379"/>
    </row>
    <row r="277" spans="1:17" ht="25.5" customHeight="1">
      <c r="A277" s="63" t="s">
        <v>198</v>
      </c>
      <c r="B277" s="512" t="s">
        <v>84</v>
      </c>
      <c r="C277" s="494">
        <f aca="true" t="shared" si="3" ref="C277:Q277">C278+C279+C280+C281+C282</f>
        <v>27666.323</v>
      </c>
      <c r="D277" s="495">
        <f t="shared" si="3"/>
        <v>13127.351</v>
      </c>
      <c r="E277" s="495">
        <f t="shared" si="3"/>
        <v>4254.17</v>
      </c>
      <c r="F277" s="495">
        <f t="shared" si="3"/>
        <v>10284.802</v>
      </c>
      <c r="G277" s="382">
        <f t="shared" si="3"/>
        <v>0</v>
      </c>
      <c r="H277" s="494">
        <f t="shared" si="3"/>
        <v>1484.1770000000001</v>
      </c>
      <c r="I277" s="495">
        <f t="shared" si="3"/>
        <v>0</v>
      </c>
      <c r="J277" s="495">
        <f t="shared" si="3"/>
        <v>0</v>
      </c>
      <c r="K277" s="495">
        <f t="shared" si="3"/>
        <v>1484.1770000000001</v>
      </c>
      <c r="L277" s="382">
        <f t="shared" si="3"/>
        <v>0</v>
      </c>
      <c r="M277" s="494">
        <f t="shared" si="3"/>
        <v>19929.239999999998</v>
      </c>
      <c r="N277" s="495">
        <f t="shared" si="3"/>
        <v>13127.351</v>
      </c>
      <c r="O277" s="495">
        <f t="shared" si="3"/>
        <v>4254.17</v>
      </c>
      <c r="P277" s="495">
        <f t="shared" si="3"/>
        <v>2547.719</v>
      </c>
      <c r="Q277" s="382">
        <f t="shared" si="3"/>
        <v>0</v>
      </c>
    </row>
    <row r="278" spans="1:17" ht="75" customHeight="1">
      <c r="A278" s="95" t="s">
        <v>81</v>
      </c>
      <c r="B278" s="44" t="s">
        <v>420</v>
      </c>
      <c r="C278" s="149">
        <v>1448.09</v>
      </c>
      <c r="D278" s="36"/>
      <c r="E278" s="36"/>
      <c r="F278" s="36">
        <v>1448.09</v>
      </c>
      <c r="G278" s="310"/>
      <c r="H278" s="173">
        <v>1423.374</v>
      </c>
      <c r="I278" s="176"/>
      <c r="J278" s="176"/>
      <c r="K278" s="176">
        <v>1423.374</v>
      </c>
      <c r="L278" s="124"/>
      <c r="M278" s="173">
        <v>1423.374</v>
      </c>
      <c r="N278" s="176"/>
      <c r="O278" s="176"/>
      <c r="P278" s="176">
        <v>1423.374</v>
      </c>
      <c r="Q278" s="124"/>
    </row>
    <row r="279" spans="1:17" ht="27.75" customHeight="1">
      <c r="A279" s="37" t="s">
        <v>37</v>
      </c>
      <c r="B279" s="44" t="s">
        <v>421</v>
      </c>
      <c r="C279" s="149">
        <v>5472.957</v>
      </c>
      <c r="D279" s="36"/>
      <c r="E279" s="36"/>
      <c r="F279" s="90">
        <v>5472.957</v>
      </c>
      <c r="G279" s="310"/>
      <c r="H279" s="123">
        <v>0</v>
      </c>
      <c r="I279" s="121"/>
      <c r="J279" s="121"/>
      <c r="K279" s="121">
        <v>0</v>
      </c>
      <c r="L279" s="124"/>
      <c r="M279" s="123">
        <v>0</v>
      </c>
      <c r="N279" s="121"/>
      <c r="O279" s="121"/>
      <c r="P279" s="121">
        <v>0</v>
      </c>
      <c r="Q279" s="124"/>
    </row>
    <row r="280" spans="1:17" ht="59.25" customHeight="1">
      <c r="A280" s="16" t="s">
        <v>77</v>
      </c>
      <c r="B280" s="260" t="s">
        <v>422</v>
      </c>
      <c r="C280" s="390">
        <v>18445.063</v>
      </c>
      <c r="D280" s="365">
        <v>13127.351</v>
      </c>
      <c r="E280" s="210">
        <v>4254.17</v>
      </c>
      <c r="F280" s="365">
        <v>1063.542</v>
      </c>
      <c r="G280" s="391"/>
      <c r="H280" s="280">
        <v>0</v>
      </c>
      <c r="I280" s="210">
        <v>0</v>
      </c>
      <c r="J280" s="210">
        <v>0</v>
      </c>
      <c r="K280" s="210">
        <v>0</v>
      </c>
      <c r="L280" s="281"/>
      <c r="M280" s="390">
        <v>18445.063</v>
      </c>
      <c r="N280" s="365">
        <v>13127.351</v>
      </c>
      <c r="O280" s="210">
        <v>4254.17</v>
      </c>
      <c r="P280" s="365">
        <v>1063.542</v>
      </c>
      <c r="Q280" s="281"/>
    </row>
    <row r="281" spans="1:17" ht="63.75" customHeight="1">
      <c r="A281" s="13" t="s">
        <v>55</v>
      </c>
      <c r="B281" s="44" t="s">
        <v>423</v>
      </c>
      <c r="C281" s="139">
        <v>60.803</v>
      </c>
      <c r="D281" s="176"/>
      <c r="E281" s="176"/>
      <c r="F281" s="176">
        <v>60.803</v>
      </c>
      <c r="G281" s="124"/>
      <c r="H281" s="173">
        <v>60.803</v>
      </c>
      <c r="I281" s="176"/>
      <c r="J281" s="176"/>
      <c r="K281" s="176">
        <v>60.803</v>
      </c>
      <c r="L281" s="124"/>
      <c r="M281" s="173">
        <v>60.803</v>
      </c>
      <c r="N281" s="176"/>
      <c r="O281" s="176"/>
      <c r="P281" s="176">
        <v>60.803</v>
      </c>
      <c r="Q281" s="124"/>
    </row>
    <row r="282" spans="1:17" ht="48" customHeight="1">
      <c r="A282" s="13" t="s">
        <v>56</v>
      </c>
      <c r="B282" s="44" t="s">
        <v>424</v>
      </c>
      <c r="C282" s="139">
        <v>2239.41</v>
      </c>
      <c r="D282" s="121"/>
      <c r="E282" s="121"/>
      <c r="F282" s="121">
        <v>2239.41</v>
      </c>
      <c r="G282" s="124"/>
      <c r="H282" s="123">
        <v>0</v>
      </c>
      <c r="I282" s="121"/>
      <c r="J282" s="121"/>
      <c r="K282" s="121">
        <v>0</v>
      </c>
      <c r="L282" s="124"/>
      <c r="M282" s="123">
        <v>0</v>
      </c>
      <c r="N282" s="121"/>
      <c r="O282" s="121"/>
      <c r="P282" s="121">
        <v>0</v>
      </c>
      <c r="Q282" s="124"/>
    </row>
    <row r="283" spans="1:17" ht="25.5" customHeight="1">
      <c r="A283" s="17" t="s">
        <v>199</v>
      </c>
      <c r="B283" s="521" t="s">
        <v>22</v>
      </c>
      <c r="C283" s="392">
        <f>C284</f>
        <v>5185.674</v>
      </c>
      <c r="D283" s="393"/>
      <c r="E283" s="393"/>
      <c r="F283" s="393">
        <f>F284</f>
        <v>5185.674</v>
      </c>
      <c r="G283" s="295"/>
      <c r="H283" s="394">
        <f>H284</f>
        <v>2614.77</v>
      </c>
      <c r="I283" s="393"/>
      <c r="J283" s="393"/>
      <c r="K283" s="393">
        <f>K284</f>
        <v>2614.77</v>
      </c>
      <c r="L283" s="295"/>
      <c r="M283" s="394">
        <f>M284</f>
        <v>2614.77</v>
      </c>
      <c r="N283" s="393"/>
      <c r="O283" s="393"/>
      <c r="P283" s="393">
        <f>P284</f>
        <v>2614.77</v>
      </c>
      <c r="Q283" s="295"/>
    </row>
    <row r="284" spans="1:17" ht="37.5" customHeight="1" thickBot="1">
      <c r="A284" s="14" t="s">
        <v>55</v>
      </c>
      <c r="B284" s="50" t="s">
        <v>132</v>
      </c>
      <c r="C284" s="162">
        <v>5185.674</v>
      </c>
      <c r="D284" s="368"/>
      <c r="E284" s="368"/>
      <c r="F284" s="368">
        <v>5185.674</v>
      </c>
      <c r="G284" s="298"/>
      <c r="H284" s="224">
        <v>2614.77</v>
      </c>
      <c r="I284" s="193"/>
      <c r="J284" s="193"/>
      <c r="K284" s="193">
        <v>2614.77</v>
      </c>
      <c r="L284" s="298"/>
      <c r="M284" s="224">
        <v>2614.77</v>
      </c>
      <c r="N284" s="193"/>
      <c r="O284" s="193"/>
      <c r="P284" s="193">
        <v>2614.77</v>
      </c>
      <c r="Q284" s="298"/>
    </row>
    <row r="285" spans="1:17" ht="78.75" customHeight="1" thickBot="1">
      <c r="A285" s="64" t="s">
        <v>68</v>
      </c>
      <c r="B285" s="395" t="s">
        <v>172</v>
      </c>
      <c r="C285" s="183">
        <f>C286+C287+C288</f>
        <v>1000</v>
      </c>
      <c r="D285" s="396"/>
      <c r="E285" s="397"/>
      <c r="F285" s="398">
        <f>F286+F287+F288</f>
        <v>1000</v>
      </c>
      <c r="G285" s="399"/>
      <c r="H285" s="400">
        <f>H286+H287+H288</f>
        <v>190.09</v>
      </c>
      <c r="I285" s="396"/>
      <c r="J285" s="397"/>
      <c r="K285" s="398">
        <f>K286+K287+K288</f>
        <v>190.09</v>
      </c>
      <c r="L285" s="399"/>
      <c r="M285" s="400">
        <f>M286+M287+M288</f>
        <v>194.7</v>
      </c>
      <c r="N285" s="396"/>
      <c r="O285" s="397"/>
      <c r="P285" s="398">
        <f>P286+P287+P288</f>
        <v>194.7</v>
      </c>
      <c r="Q285" s="399"/>
    </row>
    <row r="286" spans="1:17" ht="75" customHeight="1">
      <c r="A286" s="20" t="s">
        <v>81</v>
      </c>
      <c r="B286" s="49" t="s">
        <v>134</v>
      </c>
      <c r="C286" s="496">
        <v>170</v>
      </c>
      <c r="D286" s="220"/>
      <c r="E286" s="219"/>
      <c r="F286" s="219">
        <v>170</v>
      </c>
      <c r="G286" s="303"/>
      <c r="H286" s="220">
        <v>60.44</v>
      </c>
      <c r="I286" s="219"/>
      <c r="J286" s="219"/>
      <c r="K286" s="219">
        <v>60.44</v>
      </c>
      <c r="L286" s="303"/>
      <c r="M286" s="220">
        <v>65.05</v>
      </c>
      <c r="N286" s="219"/>
      <c r="O286" s="219"/>
      <c r="P286" s="219">
        <v>65.05</v>
      </c>
      <c r="Q286" s="303"/>
    </row>
    <row r="287" spans="1:17" ht="60.75" customHeight="1">
      <c r="A287" s="13" t="s">
        <v>37</v>
      </c>
      <c r="B287" s="44" t="s">
        <v>133</v>
      </c>
      <c r="C287" s="497">
        <v>350</v>
      </c>
      <c r="D287" s="123"/>
      <c r="E287" s="121"/>
      <c r="F287" s="121">
        <v>350</v>
      </c>
      <c r="G287" s="124"/>
      <c r="H287" s="123">
        <v>129.65</v>
      </c>
      <c r="I287" s="121"/>
      <c r="J287" s="121"/>
      <c r="K287" s="121">
        <v>129.65</v>
      </c>
      <c r="L287" s="124"/>
      <c r="M287" s="123">
        <v>129.65</v>
      </c>
      <c r="N287" s="121"/>
      <c r="O287" s="121"/>
      <c r="P287" s="121">
        <v>129.65</v>
      </c>
      <c r="Q287" s="124"/>
    </row>
    <row r="288" spans="1:17" ht="84" customHeight="1" thickBot="1">
      <c r="A288" s="14" t="s">
        <v>77</v>
      </c>
      <c r="B288" s="50" t="s">
        <v>451</v>
      </c>
      <c r="C288" s="498">
        <v>480</v>
      </c>
      <c r="D288" s="224"/>
      <c r="E288" s="193"/>
      <c r="F288" s="193">
        <v>480</v>
      </c>
      <c r="G288" s="298"/>
      <c r="H288" s="224">
        <v>0</v>
      </c>
      <c r="I288" s="193"/>
      <c r="J288" s="193"/>
      <c r="K288" s="193">
        <v>0</v>
      </c>
      <c r="L288" s="298"/>
      <c r="M288" s="224">
        <v>0</v>
      </c>
      <c r="N288" s="193"/>
      <c r="O288" s="193"/>
      <c r="P288" s="193">
        <v>0</v>
      </c>
      <c r="Q288" s="298"/>
    </row>
    <row r="289" spans="1:17" ht="114.75" customHeight="1" thickBot="1">
      <c r="A289" s="65" t="s">
        <v>36</v>
      </c>
      <c r="B289" s="249" t="s">
        <v>14</v>
      </c>
      <c r="C289" s="403">
        <f>C290+C293+C295+C297+C302</f>
        <v>1263</v>
      </c>
      <c r="D289" s="398"/>
      <c r="E289" s="398"/>
      <c r="F289" s="405">
        <f>F290+F293+F295+F297+F302</f>
        <v>1263</v>
      </c>
      <c r="G289" s="180"/>
      <c r="H289" s="404">
        <f>H290+H293+H295+H297+H302</f>
        <v>1154.614</v>
      </c>
      <c r="I289" s="405"/>
      <c r="J289" s="405"/>
      <c r="K289" s="405">
        <f>K290+K293+K295+K297+K302</f>
        <v>1154.614</v>
      </c>
      <c r="L289" s="406"/>
      <c r="M289" s="404">
        <f>M290+M293+M295+M297+M302</f>
        <v>1154.614</v>
      </c>
      <c r="N289" s="405"/>
      <c r="O289" s="405"/>
      <c r="P289" s="405">
        <f>P290+P293+P295+P297+P302</f>
        <v>1154.614</v>
      </c>
      <c r="Q289" s="180"/>
    </row>
    <row r="290" spans="1:17" ht="16.5" customHeight="1">
      <c r="A290" s="20" t="s">
        <v>81</v>
      </c>
      <c r="B290" s="69" t="s">
        <v>138</v>
      </c>
      <c r="C290" s="158">
        <f>C291+C292</f>
        <v>142.386</v>
      </c>
      <c r="D290" s="198"/>
      <c r="E290" s="198"/>
      <c r="F290" s="201">
        <f>F291+F292</f>
        <v>142.386</v>
      </c>
      <c r="G290" s="407"/>
      <c r="H290" s="200">
        <f>H291+H292</f>
        <v>35</v>
      </c>
      <c r="I290" s="198"/>
      <c r="J290" s="198"/>
      <c r="K290" s="201">
        <f>K291+K292</f>
        <v>35</v>
      </c>
      <c r="L290" s="407"/>
      <c r="M290" s="200">
        <f>M291+M292</f>
        <v>35</v>
      </c>
      <c r="N290" s="198"/>
      <c r="O290" s="198"/>
      <c r="P290" s="201">
        <f>P291+P292</f>
        <v>35</v>
      </c>
      <c r="Q290" s="303"/>
    </row>
    <row r="291" spans="1:17" ht="27" customHeight="1" thickBot="1">
      <c r="A291" s="15" t="s">
        <v>82</v>
      </c>
      <c r="B291" s="50" t="s">
        <v>135</v>
      </c>
      <c r="C291" s="162">
        <v>35</v>
      </c>
      <c r="D291" s="193"/>
      <c r="E291" s="193"/>
      <c r="F291" s="193">
        <v>35</v>
      </c>
      <c r="G291" s="298"/>
      <c r="H291" s="224">
        <v>35</v>
      </c>
      <c r="I291" s="193"/>
      <c r="J291" s="193"/>
      <c r="K291" s="193">
        <v>35</v>
      </c>
      <c r="L291" s="298"/>
      <c r="M291" s="224">
        <v>35</v>
      </c>
      <c r="N291" s="193"/>
      <c r="O291" s="193"/>
      <c r="P291" s="193">
        <v>35</v>
      </c>
      <c r="Q291" s="298"/>
    </row>
    <row r="292" spans="1:17" ht="72.75" customHeight="1">
      <c r="A292" s="20" t="s">
        <v>83</v>
      </c>
      <c r="B292" s="49" t="s">
        <v>307</v>
      </c>
      <c r="C292" s="163">
        <v>107.386</v>
      </c>
      <c r="D292" s="219"/>
      <c r="E292" s="219"/>
      <c r="F292" s="305">
        <v>107.386</v>
      </c>
      <c r="G292" s="303"/>
      <c r="H292" s="220">
        <v>0</v>
      </c>
      <c r="I292" s="219"/>
      <c r="J292" s="219"/>
      <c r="K292" s="219">
        <v>0</v>
      </c>
      <c r="L292" s="303"/>
      <c r="M292" s="220">
        <v>0</v>
      </c>
      <c r="N292" s="219"/>
      <c r="O292" s="219"/>
      <c r="P292" s="219">
        <v>0</v>
      </c>
      <c r="Q292" s="303"/>
    </row>
    <row r="293" spans="1:17" ht="24.75" customHeight="1">
      <c r="A293" s="13" t="s">
        <v>37</v>
      </c>
      <c r="B293" s="70" t="s">
        <v>136</v>
      </c>
      <c r="C293" s="205">
        <f>C294</f>
        <v>165.5</v>
      </c>
      <c r="D293" s="188"/>
      <c r="E293" s="188"/>
      <c r="F293" s="188">
        <f>F294</f>
        <v>165.5</v>
      </c>
      <c r="G293" s="333"/>
      <c r="H293" s="292">
        <f>H294</f>
        <v>165.5</v>
      </c>
      <c r="I293" s="188"/>
      <c r="J293" s="188"/>
      <c r="K293" s="188">
        <f>K294</f>
        <v>165.5</v>
      </c>
      <c r="L293" s="333"/>
      <c r="M293" s="292">
        <f>M294</f>
        <v>165.5</v>
      </c>
      <c r="N293" s="188"/>
      <c r="O293" s="188"/>
      <c r="P293" s="188">
        <f>P294</f>
        <v>165.5</v>
      </c>
      <c r="Q293" s="124"/>
    </row>
    <row r="294" spans="1:17" ht="38.25" customHeight="1">
      <c r="A294" s="13" t="s">
        <v>39</v>
      </c>
      <c r="B294" s="44" t="s">
        <v>139</v>
      </c>
      <c r="C294" s="139">
        <v>165.5</v>
      </c>
      <c r="D294" s="121"/>
      <c r="E294" s="121"/>
      <c r="F294" s="121">
        <v>165.5</v>
      </c>
      <c r="G294" s="124"/>
      <c r="H294" s="123">
        <v>165.5</v>
      </c>
      <c r="I294" s="121"/>
      <c r="J294" s="121"/>
      <c r="K294" s="121">
        <v>165.5</v>
      </c>
      <c r="L294" s="124"/>
      <c r="M294" s="123">
        <v>165.5</v>
      </c>
      <c r="N294" s="121"/>
      <c r="O294" s="121"/>
      <c r="P294" s="121">
        <v>165.5</v>
      </c>
      <c r="Q294" s="124"/>
    </row>
    <row r="295" spans="1:17" ht="23.25" customHeight="1">
      <c r="A295" s="13" t="s">
        <v>77</v>
      </c>
      <c r="B295" s="70" t="s">
        <v>140</v>
      </c>
      <c r="C295" s="205">
        <f>C296</f>
        <v>165.5</v>
      </c>
      <c r="D295" s="188"/>
      <c r="E295" s="188"/>
      <c r="F295" s="188">
        <f>F296</f>
        <v>165.5</v>
      </c>
      <c r="G295" s="124"/>
      <c r="H295" s="292">
        <f>H296</f>
        <v>165.5</v>
      </c>
      <c r="I295" s="188"/>
      <c r="J295" s="188"/>
      <c r="K295" s="188">
        <f>K296</f>
        <v>165.5</v>
      </c>
      <c r="L295" s="333"/>
      <c r="M295" s="292">
        <f>M296</f>
        <v>165.5</v>
      </c>
      <c r="N295" s="188"/>
      <c r="O295" s="188"/>
      <c r="P295" s="188">
        <f>P296</f>
        <v>165.5</v>
      </c>
      <c r="Q295" s="124"/>
    </row>
    <row r="296" spans="1:17" ht="37.5" customHeight="1">
      <c r="A296" s="13" t="s">
        <v>49</v>
      </c>
      <c r="B296" s="44" t="s">
        <v>139</v>
      </c>
      <c r="C296" s="139">
        <v>165.5</v>
      </c>
      <c r="D296" s="121"/>
      <c r="E296" s="121"/>
      <c r="F296" s="121">
        <v>165.5</v>
      </c>
      <c r="G296" s="124"/>
      <c r="H296" s="123">
        <v>165.5</v>
      </c>
      <c r="I296" s="121"/>
      <c r="J296" s="121"/>
      <c r="K296" s="121">
        <v>165.5</v>
      </c>
      <c r="L296" s="124"/>
      <c r="M296" s="123">
        <v>165.5</v>
      </c>
      <c r="N296" s="121"/>
      <c r="O296" s="121"/>
      <c r="P296" s="121">
        <v>165.5</v>
      </c>
      <c r="Q296" s="124"/>
    </row>
    <row r="297" spans="1:17" ht="15" customHeight="1">
      <c r="A297" s="13" t="s">
        <v>55</v>
      </c>
      <c r="B297" s="70" t="s">
        <v>137</v>
      </c>
      <c r="C297" s="205">
        <f>C298+C299+C300+C301</f>
        <v>389.11400000000003</v>
      </c>
      <c r="D297" s="300"/>
      <c r="E297" s="300"/>
      <c r="F297" s="300">
        <f>F298+F299+F300+F301</f>
        <v>389.11400000000003</v>
      </c>
      <c r="G297" s="124"/>
      <c r="H297" s="299">
        <f>H298+H299+H300+H301</f>
        <v>389.11400000000003</v>
      </c>
      <c r="I297" s="300"/>
      <c r="J297" s="300"/>
      <c r="K297" s="300">
        <f>K298+K299+K300+K301</f>
        <v>389.11400000000003</v>
      </c>
      <c r="L297" s="124"/>
      <c r="M297" s="299">
        <f>M298+M299+M300+M301</f>
        <v>389.11400000000003</v>
      </c>
      <c r="N297" s="300"/>
      <c r="O297" s="300"/>
      <c r="P297" s="300">
        <f>P298+P299+P300+P301</f>
        <v>389.11400000000003</v>
      </c>
      <c r="Q297" s="124"/>
    </row>
    <row r="298" spans="1:17" ht="15" customHeight="1">
      <c r="A298" s="13" t="s">
        <v>50</v>
      </c>
      <c r="B298" s="44" t="s">
        <v>141</v>
      </c>
      <c r="C298" s="139">
        <v>141</v>
      </c>
      <c r="D298" s="121"/>
      <c r="E298" s="121"/>
      <c r="F298" s="121">
        <v>141</v>
      </c>
      <c r="G298" s="124"/>
      <c r="H298" s="123">
        <v>141</v>
      </c>
      <c r="I298" s="121"/>
      <c r="J298" s="121"/>
      <c r="K298" s="121">
        <v>141</v>
      </c>
      <c r="L298" s="124"/>
      <c r="M298" s="173">
        <v>141</v>
      </c>
      <c r="N298" s="176"/>
      <c r="O298" s="176"/>
      <c r="P298" s="176">
        <v>141</v>
      </c>
      <c r="Q298" s="124"/>
    </row>
    <row r="299" spans="1:17" ht="23.25" customHeight="1">
      <c r="A299" s="16" t="s">
        <v>110</v>
      </c>
      <c r="B299" s="260" t="s">
        <v>142</v>
      </c>
      <c r="C299" s="390">
        <v>120</v>
      </c>
      <c r="D299" s="210"/>
      <c r="E299" s="210"/>
      <c r="F299" s="210">
        <v>120</v>
      </c>
      <c r="G299" s="281"/>
      <c r="H299" s="390">
        <v>120</v>
      </c>
      <c r="I299" s="210"/>
      <c r="J299" s="210"/>
      <c r="K299" s="210">
        <v>120</v>
      </c>
      <c r="L299" s="281"/>
      <c r="M299" s="390">
        <v>120</v>
      </c>
      <c r="N299" s="210"/>
      <c r="O299" s="210"/>
      <c r="P299" s="210">
        <v>120</v>
      </c>
      <c r="Q299" s="281"/>
    </row>
    <row r="300" spans="1:17" ht="26.25" customHeight="1">
      <c r="A300" s="13" t="s">
        <v>111</v>
      </c>
      <c r="B300" s="44" t="s">
        <v>135</v>
      </c>
      <c r="C300" s="139">
        <v>35</v>
      </c>
      <c r="D300" s="121"/>
      <c r="E300" s="121"/>
      <c r="F300" s="121">
        <v>35</v>
      </c>
      <c r="G300" s="124"/>
      <c r="H300" s="123">
        <v>35</v>
      </c>
      <c r="I300" s="121"/>
      <c r="J300" s="121"/>
      <c r="K300" s="121">
        <v>35</v>
      </c>
      <c r="L300" s="124"/>
      <c r="M300" s="123">
        <v>35</v>
      </c>
      <c r="N300" s="121"/>
      <c r="O300" s="121"/>
      <c r="P300" s="121">
        <v>35</v>
      </c>
      <c r="Q300" s="124"/>
    </row>
    <row r="301" spans="1:17" ht="24.75" customHeight="1">
      <c r="A301" s="13" t="s">
        <v>117</v>
      </c>
      <c r="B301" s="44" t="s">
        <v>143</v>
      </c>
      <c r="C301" s="139">
        <v>93.114</v>
      </c>
      <c r="D301" s="176"/>
      <c r="E301" s="176"/>
      <c r="F301" s="176">
        <v>93.114</v>
      </c>
      <c r="G301" s="124"/>
      <c r="H301" s="173">
        <v>93.114</v>
      </c>
      <c r="I301" s="176"/>
      <c r="J301" s="176"/>
      <c r="K301" s="176">
        <v>93.114</v>
      </c>
      <c r="L301" s="124"/>
      <c r="M301" s="173">
        <v>93.114</v>
      </c>
      <c r="N301" s="176"/>
      <c r="O301" s="176"/>
      <c r="P301" s="176">
        <v>93.114</v>
      </c>
      <c r="Q301" s="124"/>
    </row>
    <row r="302" spans="1:17" ht="22.5" customHeight="1">
      <c r="A302" s="13" t="s">
        <v>56</v>
      </c>
      <c r="B302" s="70" t="s">
        <v>308</v>
      </c>
      <c r="C302" s="205">
        <f>C303+C304</f>
        <v>400.5</v>
      </c>
      <c r="D302" s="188"/>
      <c r="E302" s="188"/>
      <c r="F302" s="188">
        <f>F303+F304</f>
        <v>400.5</v>
      </c>
      <c r="G302" s="124"/>
      <c r="H302" s="292">
        <f>H303+H304</f>
        <v>399.5</v>
      </c>
      <c r="I302" s="188"/>
      <c r="J302" s="188"/>
      <c r="K302" s="188">
        <f>K303+K304</f>
        <v>399.5</v>
      </c>
      <c r="L302" s="124"/>
      <c r="M302" s="292">
        <f>M303+M304</f>
        <v>399.5</v>
      </c>
      <c r="N302" s="188"/>
      <c r="O302" s="188"/>
      <c r="P302" s="188">
        <f>P303+P304</f>
        <v>399.5</v>
      </c>
      <c r="Q302" s="124"/>
    </row>
    <row r="303" spans="1:17" ht="25.5" customHeight="1">
      <c r="A303" s="13" t="s">
        <v>109</v>
      </c>
      <c r="B303" s="44" t="s">
        <v>144</v>
      </c>
      <c r="C303" s="139">
        <v>235</v>
      </c>
      <c r="D303" s="121"/>
      <c r="E303" s="121"/>
      <c r="F303" s="121">
        <v>235</v>
      </c>
      <c r="G303" s="124"/>
      <c r="H303" s="123">
        <v>234</v>
      </c>
      <c r="I303" s="121"/>
      <c r="J303" s="121"/>
      <c r="K303" s="121">
        <v>234</v>
      </c>
      <c r="L303" s="124"/>
      <c r="M303" s="123">
        <v>234</v>
      </c>
      <c r="N303" s="121"/>
      <c r="O303" s="121"/>
      <c r="P303" s="121">
        <v>234</v>
      </c>
      <c r="Q303" s="124"/>
    </row>
    <row r="304" spans="1:17" ht="38.25" customHeight="1" thickBot="1">
      <c r="A304" s="43" t="s">
        <v>145</v>
      </c>
      <c r="B304" s="53" t="s">
        <v>139</v>
      </c>
      <c r="C304" s="169">
        <v>165.5</v>
      </c>
      <c r="D304" s="284"/>
      <c r="E304" s="284"/>
      <c r="F304" s="284">
        <v>165.5</v>
      </c>
      <c r="G304" s="285"/>
      <c r="H304" s="224">
        <v>165.5</v>
      </c>
      <c r="I304" s="193"/>
      <c r="J304" s="193"/>
      <c r="K304" s="193">
        <v>165.5</v>
      </c>
      <c r="L304" s="285"/>
      <c r="M304" s="224">
        <v>165.5</v>
      </c>
      <c r="N304" s="193"/>
      <c r="O304" s="193"/>
      <c r="P304" s="193">
        <v>165.5</v>
      </c>
      <c r="Q304" s="285"/>
    </row>
    <row r="305" spans="1:17" ht="91.5" customHeight="1" thickBot="1">
      <c r="A305" s="66" t="s">
        <v>86</v>
      </c>
      <c r="B305" s="409" t="s">
        <v>173</v>
      </c>
      <c r="C305" s="183">
        <f>C306+C308</f>
        <v>150</v>
      </c>
      <c r="D305" s="398"/>
      <c r="E305" s="398"/>
      <c r="F305" s="398">
        <f>F306+F308</f>
        <v>150</v>
      </c>
      <c r="G305" s="180"/>
      <c r="H305" s="410">
        <f>H306+H308</f>
        <v>39.849</v>
      </c>
      <c r="I305" s="405"/>
      <c r="J305" s="405"/>
      <c r="K305" s="405">
        <f>K306+K308</f>
        <v>39.849</v>
      </c>
      <c r="L305" s="406"/>
      <c r="M305" s="410">
        <f>M306+M308</f>
        <v>39.849</v>
      </c>
      <c r="N305" s="405"/>
      <c r="O305" s="405"/>
      <c r="P305" s="405">
        <f>P306+P308</f>
        <v>39.849</v>
      </c>
      <c r="Q305" s="399"/>
    </row>
    <row r="306" spans="1:17" ht="46.5" customHeight="1">
      <c r="A306" s="20" t="s">
        <v>81</v>
      </c>
      <c r="B306" s="69" t="s">
        <v>147</v>
      </c>
      <c r="C306" s="158">
        <f>C307</f>
        <v>100</v>
      </c>
      <c r="D306" s="198"/>
      <c r="E306" s="198"/>
      <c r="F306" s="198">
        <f>F307</f>
        <v>100</v>
      </c>
      <c r="G306" s="407"/>
      <c r="H306" s="200">
        <f>H307</f>
        <v>39.849</v>
      </c>
      <c r="I306" s="201"/>
      <c r="J306" s="201"/>
      <c r="K306" s="201">
        <f>K307</f>
        <v>39.849</v>
      </c>
      <c r="L306" s="411"/>
      <c r="M306" s="200">
        <f>M307</f>
        <v>39.849</v>
      </c>
      <c r="N306" s="201"/>
      <c r="O306" s="201"/>
      <c r="P306" s="201">
        <f>P307</f>
        <v>39.849</v>
      </c>
      <c r="Q306" s="303"/>
    </row>
    <row r="307" spans="1:17" ht="37.5" customHeight="1">
      <c r="A307" s="13" t="s">
        <v>82</v>
      </c>
      <c r="B307" s="44" t="s">
        <v>148</v>
      </c>
      <c r="C307" s="139">
        <v>100</v>
      </c>
      <c r="D307" s="121"/>
      <c r="E307" s="121"/>
      <c r="F307" s="121">
        <v>100</v>
      </c>
      <c r="G307" s="124"/>
      <c r="H307" s="173">
        <v>39.849</v>
      </c>
      <c r="I307" s="176"/>
      <c r="J307" s="176"/>
      <c r="K307" s="176">
        <v>39.849</v>
      </c>
      <c r="L307" s="124"/>
      <c r="M307" s="173">
        <v>39.849</v>
      </c>
      <c r="N307" s="176"/>
      <c r="O307" s="176"/>
      <c r="P307" s="176">
        <v>39.849</v>
      </c>
      <c r="Q307" s="124"/>
    </row>
    <row r="308" spans="1:17" ht="51" customHeight="1">
      <c r="A308" s="15" t="s">
        <v>37</v>
      </c>
      <c r="B308" s="70" t="s">
        <v>149</v>
      </c>
      <c r="C308" s="205">
        <f>C309</f>
        <v>50</v>
      </c>
      <c r="D308" s="188"/>
      <c r="E308" s="188"/>
      <c r="F308" s="188">
        <f>F309</f>
        <v>50</v>
      </c>
      <c r="G308" s="333"/>
      <c r="H308" s="292">
        <f>H309</f>
        <v>0</v>
      </c>
      <c r="I308" s="188"/>
      <c r="J308" s="188"/>
      <c r="K308" s="188">
        <f>K309</f>
        <v>0</v>
      </c>
      <c r="L308" s="333"/>
      <c r="M308" s="292">
        <f>M309</f>
        <v>0</v>
      </c>
      <c r="N308" s="188"/>
      <c r="O308" s="188"/>
      <c r="P308" s="188">
        <f>P309</f>
        <v>0</v>
      </c>
      <c r="Q308" s="124"/>
    </row>
    <row r="309" spans="1:17" ht="15" customHeight="1" thickBot="1">
      <c r="A309" s="14" t="s">
        <v>57</v>
      </c>
      <c r="B309" s="50" t="s">
        <v>150</v>
      </c>
      <c r="C309" s="214">
        <v>50</v>
      </c>
      <c r="D309" s="215"/>
      <c r="E309" s="215"/>
      <c r="F309" s="215">
        <v>50</v>
      </c>
      <c r="G309" s="316"/>
      <c r="H309" s="224">
        <v>0</v>
      </c>
      <c r="I309" s="193"/>
      <c r="J309" s="193"/>
      <c r="K309" s="193">
        <v>0</v>
      </c>
      <c r="L309" s="298"/>
      <c r="M309" s="224">
        <v>0</v>
      </c>
      <c r="N309" s="193"/>
      <c r="O309" s="193"/>
      <c r="P309" s="193">
        <v>0</v>
      </c>
      <c r="Q309" s="298"/>
    </row>
    <row r="310" spans="1:17" ht="42" customHeight="1" thickBot="1">
      <c r="A310" s="66" t="s">
        <v>67</v>
      </c>
      <c r="B310" s="409" t="s">
        <v>174</v>
      </c>
      <c r="C310" s="183">
        <f>C311+C324+C331</f>
        <v>1240</v>
      </c>
      <c r="D310" s="398"/>
      <c r="E310" s="412">
        <f>E311+E331</f>
        <v>20</v>
      </c>
      <c r="F310" s="398">
        <f>F311+F324</f>
        <v>1220</v>
      </c>
      <c r="G310" s="180"/>
      <c r="H310" s="410">
        <f>H311+H324+H331</f>
        <v>1047.762</v>
      </c>
      <c r="I310" s="405"/>
      <c r="J310" s="612">
        <f>J311+J331</f>
        <v>10.048</v>
      </c>
      <c r="K310" s="405">
        <f>K311+K324</f>
        <v>1037.714</v>
      </c>
      <c r="L310" s="180"/>
      <c r="M310" s="410">
        <f>M311+M324+M331</f>
        <v>1047.762</v>
      </c>
      <c r="N310" s="405"/>
      <c r="O310" s="612">
        <f>O311+O331</f>
        <v>10.048</v>
      </c>
      <c r="P310" s="405">
        <f>P311+P324</f>
        <v>1037.714</v>
      </c>
      <c r="Q310" s="180"/>
    </row>
    <row r="311" spans="1:17" ht="17.25" customHeight="1">
      <c r="A311" s="85" t="s">
        <v>483</v>
      </c>
      <c r="B311" s="518" t="s">
        <v>482</v>
      </c>
      <c r="C311" s="158">
        <f>C312+C315+C317+C319+C321</f>
        <v>1090</v>
      </c>
      <c r="D311" s="198"/>
      <c r="E311" s="198"/>
      <c r="F311" s="198">
        <f>F312+F315+F317+F319+F321</f>
        <v>1090</v>
      </c>
      <c r="G311" s="413"/>
      <c r="H311" s="414">
        <f>H312+H315+H317+H319+H321</f>
        <v>937.7139999999999</v>
      </c>
      <c r="I311" s="198"/>
      <c r="J311" s="198"/>
      <c r="K311" s="198">
        <f>K312+K315+K317+K319+K321</f>
        <v>937.7139999999999</v>
      </c>
      <c r="L311" s="413"/>
      <c r="M311" s="200">
        <f>M312+M315+M317+M319+M321</f>
        <v>937.7139999999999</v>
      </c>
      <c r="N311" s="198"/>
      <c r="O311" s="198"/>
      <c r="P311" s="201">
        <f>P312+P315+P317+P319+P321</f>
        <v>937.7139999999999</v>
      </c>
      <c r="Q311" s="413"/>
    </row>
    <row r="312" spans="1:17" ht="23.25" customHeight="1">
      <c r="A312" s="13" t="s">
        <v>81</v>
      </c>
      <c r="B312" s="94" t="s">
        <v>151</v>
      </c>
      <c r="C312" s="139">
        <f>C313+C314</f>
        <v>200</v>
      </c>
      <c r="D312" s="121"/>
      <c r="E312" s="121"/>
      <c r="F312" s="121">
        <f>F313+F314</f>
        <v>200</v>
      </c>
      <c r="G312" s="124"/>
      <c r="H312" s="139">
        <f>H313+H314</f>
        <v>149.99</v>
      </c>
      <c r="I312" s="121"/>
      <c r="J312" s="121"/>
      <c r="K312" s="121">
        <f>K313+K314</f>
        <v>149.99</v>
      </c>
      <c r="L312" s="124"/>
      <c r="M312" s="139">
        <f>M313+M314</f>
        <v>149.99</v>
      </c>
      <c r="N312" s="121"/>
      <c r="O312" s="121"/>
      <c r="P312" s="121">
        <f>P313+P314</f>
        <v>149.99</v>
      </c>
      <c r="Q312" s="124"/>
    </row>
    <row r="313" spans="1:17" ht="37.5" customHeight="1">
      <c r="A313" s="16" t="s">
        <v>82</v>
      </c>
      <c r="B313" s="416" t="s">
        <v>189</v>
      </c>
      <c r="C313" s="390">
        <v>100</v>
      </c>
      <c r="D313" s="210"/>
      <c r="E313" s="210"/>
      <c r="F313" s="210">
        <v>100</v>
      </c>
      <c r="G313" s="281"/>
      <c r="H313" s="123">
        <v>50</v>
      </c>
      <c r="I313" s="121"/>
      <c r="J313" s="121"/>
      <c r="K313" s="121">
        <v>50</v>
      </c>
      <c r="L313" s="124"/>
      <c r="M313" s="123">
        <v>50</v>
      </c>
      <c r="N313" s="121"/>
      <c r="O313" s="121"/>
      <c r="P313" s="121">
        <v>50</v>
      </c>
      <c r="Q313" s="124"/>
    </row>
    <row r="314" spans="1:17" ht="60" customHeight="1">
      <c r="A314" s="13" t="s">
        <v>83</v>
      </c>
      <c r="B314" s="94" t="s">
        <v>190</v>
      </c>
      <c r="C314" s="139">
        <v>100</v>
      </c>
      <c r="D314" s="121"/>
      <c r="E314" s="121"/>
      <c r="F314" s="121">
        <v>100</v>
      </c>
      <c r="G314" s="124"/>
      <c r="H314" s="280">
        <v>99.99</v>
      </c>
      <c r="I314" s="210"/>
      <c r="J314" s="210"/>
      <c r="K314" s="210">
        <v>99.99</v>
      </c>
      <c r="L314" s="281"/>
      <c r="M314" s="280">
        <v>99.99</v>
      </c>
      <c r="N314" s="210"/>
      <c r="O314" s="210"/>
      <c r="P314" s="210">
        <v>99.99</v>
      </c>
      <c r="Q314" s="281"/>
    </row>
    <row r="315" spans="1:17" ht="62.25" customHeight="1">
      <c r="A315" s="13" t="s">
        <v>37</v>
      </c>
      <c r="B315" s="415" t="s">
        <v>152</v>
      </c>
      <c r="C315" s="139">
        <f>C316</f>
        <v>150</v>
      </c>
      <c r="D315" s="121"/>
      <c r="E315" s="121"/>
      <c r="F315" s="121">
        <f>F316</f>
        <v>150</v>
      </c>
      <c r="G315" s="124"/>
      <c r="H315" s="139">
        <f>H316</f>
        <v>101.724</v>
      </c>
      <c r="I315" s="121"/>
      <c r="J315" s="121"/>
      <c r="K315" s="121">
        <f>K316</f>
        <v>101.724</v>
      </c>
      <c r="L315" s="124"/>
      <c r="M315" s="139">
        <f>M316</f>
        <v>101.724</v>
      </c>
      <c r="N315" s="121"/>
      <c r="O315" s="121"/>
      <c r="P315" s="121">
        <f>P316</f>
        <v>101.724</v>
      </c>
      <c r="Q315" s="124"/>
    </row>
    <row r="316" spans="1:17" ht="73.5" customHeight="1" thickBot="1">
      <c r="A316" s="43" t="s">
        <v>57</v>
      </c>
      <c r="B316" s="499" t="s">
        <v>191</v>
      </c>
      <c r="C316" s="169">
        <v>150</v>
      </c>
      <c r="D316" s="284"/>
      <c r="E316" s="284"/>
      <c r="F316" s="284">
        <v>150</v>
      </c>
      <c r="G316" s="285"/>
      <c r="H316" s="286">
        <v>101.724</v>
      </c>
      <c r="I316" s="284"/>
      <c r="J316" s="284"/>
      <c r="K316" s="284">
        <v>101.724</v>
      </c>
      <c r="L316" s="285"/>
      <c r="M316" s="286">
        <v>101.724</v>
      </c>
      <c r="N316" s="284"/>
      <c r="O316" s="284"/>
      <c r="P316" s="284">
        <v>101.724</v>
      </c>
      <c r="Q316" s="285"/>
    </row>
    <row r="317" spans="1:17" ht="76.5" customHeight="1">
      <c r="A317" s="68" t="s">
        <v>77</v>
      </c>
      <c r="B317" s="120" t="s">
        <v>155</v>
      </c>
      <c r="C317" s="418">
        <f>C318</f>
        <v>70</v>
      </c>
      <c r="D317" s="287"/>
      <c r="E317" s="287"/>
      <c r="F317" s="287">
        <f>F318</f>
        <v>70</v>
      </c>
      <c r="G317" s="288"/>
      <c r="H317" s="418">
        <f>H318</f>
        <v>30</v>
      </c>
      <c r="I317" s="287"/>
      <c r="J317" s="287"/>
      <c r="K317" s="287">
        <f>K318</f>
        <v>30</v>
      </c>
      <c r="L317" s="288"/>
      <c r="M317" s="418">
        <f>M318</f>
        <v>30</v>
      </c>
      <c r="N317" s="287"/>
      <c r="O317" s="287"/>
      <c r="P317" s="287">
        <f>P318</f>
        <v>30</v>
      </c>
      <c r="Q317" s="288"/>
    </row>
    <row r="318" spans="1:17" ht="46.5" customHeight="1">
      <c r="A318" s="13" t="s">
        <v>49</v>
      </c>
      <c r="B318" s="101" t="s">
        <v>192</v>
      </c>
      <c r="C318" s="139">
        <v>70</v>
      </c>
      <c r="D318" s="121"/>
      <c r="E318" s="121"/>
      <c r="F318" s="121">
        <v>70</v>
      </c>
      <c r="G318" s="124"/>
      <c r="H318" s="123">
        <v>30</v>
      </c>
      <c r="I318" s="121"/>
      <c r="J318" s="121"/>
      <c r="K318" s="121">
        <v>30</v>
      </c>
      <c r="L318" s="124"/>
      <c r="M318" s="123">
        <v>30</v>
      </c>
      <c r="N318" s="121"/>
      <c r="O318" s="121"/>
      <c r="P318" s="121">
        <v>30</v>
      </c>
      <c r="Q318" s="124"/>
    </row>
    <row r="319" spans="1:17" ht="49.5" customHeight="1">
      <c r="A319" s="13" t="s">
        <v>55</v>
      </c>
      <c r="B319" s="94" t="s">
        <v>153</v>
      </c>
      <c r="C319" s="139">
        <f>C320</f>
        <v>70</v>
      </c>
      <c r="D319" s="121"/>
      <c r="E319" s="121"/>
      <c r="F319" s="121">
        <f>F320</f>
        <v>70</v>
      </c>
      <c r="G319" s="124"/>
      <c r="H319" s="139">
        <f>H320</f>
        <v>56</v>
      </c>
      <c r="I319" s="121"/>
      <c r="J319" s="121"/>
      <c r="K319" s="121">
        <f>K320</f>
        <v>56</v>
      </c>
      <c r="L319" s="124"/>
      <c r="M319" s="139">
        <f>M320</f>
        <v>56</v>
      </c>
      <c r="N319" s="121"/>
      <c r="O319" s="121"/>
      <c r="P319" s="121">
        <f>P320</f>
        <v>56</v>
      </c>
      <c r="Q319" s="124"/>
    </row>
    <row r="320" spans="1:17" ht="84" customHeight="1">
      <c r="A320" s="16" t="s">
        <v>50</v>
      </c>
      <c r="B320" s="416" t="s">
        <v>193</v>
      </c>
      <c r="C320" s="390">
        <v>70</v>
      </c>
      <c r="D320" s="210"/>
      <c r="E320" s="210"/>
      <c r="F320" s="210">
        <v>70</v>
      </c>
      <c r="G320" s="281"/>
      <c r="H320" s="280">
        <v>56</v>
      </c>
      <c r="I320" s="210"/>
      <c r="J320" s="210"/>
      <c r="K320" s="210">
        <v>56</v>
      </c>
      <c r="L320" s="281"/>
      <c r="M320" s="280">
        <v>56</v>
      </c>
      <c r="N320" s="210"/>
      <c r="O320" s="210"/>
      <c r="P320" s="210">
        <v>56</v>
      </c>
      <c r="Q320" s="281"/>
    </row>
    <row r="321" spans="1:17" ht="64.5" customHeight="1">
      <c r="A321" s="13" t="s">
        <v>56</v>
      </c>
      <c r="B321" s="94" t="s">
        <v>154</v>
      </c>
      <c r="C321" s="139">
        <f>C322+C323</f>
        <v>600</v>
      </c>
      <c r="D321" s="121"/>
      <c r="E321" s="121"/>
      <c r="F321" s="121">
        <f>F322+F323</f>
        <v>600</v>
      </c>
      <c r="G321" s="124"/>
      <c r="H321" s="139">
        <f>H322+H323</f>
        <v>600</v>
      </c>
      <c r="I321" s="121"/>
      <c r="J321" s="121"/>
      <c r="K321" s="121">
        <f>K322+K323</f>
        <v>600</v>
      </c>
      <c r="L321" s="124"/>
      <c r="M321" s="139">
        <f>M322+M323</f>
        <v>600</v>
      </c>
      <c r="N321" s="121"/>
      <c r="O321" s="121"/>
      <c r="P321" s="121">
        <f>P322+P323</f>
        <v>600</v>
      </c>
      <c r="Q321" s="124"/>
    </row>
    <row r="322" spans="1:17" ht="67.5" customHeight="1">
      <c r="A322" s="13" t="s">
        <v>109</v>
      </c>
      <c r="B322" s="94" t="s">
        <v>154</v>
      </c>
      <c r="C322" s="139">
        <v>100</v>
      </c>
      <c r="D322" s="121"/>
      <c r="E322" s="121"/>
      <c r="F322" s="121">
        <v>100</v>
      </c>
      <c r="G322" s="124"/>
      <c r="H322" s="123">
        <v>100</v>
      </c>
      <c r="I322" s="121"/>
      <c r="J322" s="121"/>
      <c r="K322" s="121">
        <v>100</v>
      </c>
      <c r="L322" s="124"/>
      <c r="M322" s="123">
        <v>100</v>
      </c>
      <c r="N322" s="121"/>
      <c r="O322" s="121"/>
      <c r="P322" s="121">
        <v>100</v>
      </c>
      <c r="Q322" s="124"/>
    </row>
    <row r="323" spans="1:17" ht="66" customHeight="1" thickBot="1">
      <c r="A323" s="14" t="s">
        <v>145</v>
      </c>
      <c r="B323" s="119" t="s">
        <v>194</v>
      </c>
      <c r="C323" s="162">
        <v>500</v>
      </c>
      <c r="D323" s="193"/>
      <c r="E323" s="193"/>
      <c r="F323" s="193">
        <v>500</v>
      </c>
      <c r="G323" s="298"/>
      <c r="H323" s="224">
        <v>500</v>
      </c>
      <c r="I323" s="193"/>
      <c r="J323" s="193"/>
      <c r="K323" s="193">
        <v>500</v>
      </c>
      <c r="L323" s="298"/>
      <c r="M323" s="224">
        <v>500</v>
      </c>
      <c r="N323" s="193"/>
      <c r="O323" s="193"/>
      <c r="P323" s="193">
        <v>500</v>
      </c>
      <c r="Q323" s="298"/>
    </row>
    <row r="324" spans="1:17" ht="17.25" customHeight="1">
      <c r="A324" s="20"/>
      <c r="B324" s="565" t="s">
        <v>41</v>
      </c>
      <c r="C324" s="158">
        <f>C325</f>
        <v>130</v>
      </c>
      <c r="D324" s="198"/>
      <c r="E324" s="198"/>
      <c r="F324" s="198">
        <f>F325</f>
        <v>130</v>
      </c>
      <c r="G324" s="303"/>
      <c r="H324" s="414">
        <f>H325</f>
        <v>100</v>
      </c>
      <c r="I324" s="198"/>
      <c r="J324" s="198"/>
      <c r="K324" s="198">
        <f>K325</f>
        <v>100</v>
      </c>
      <c r="L324" s="303"/>
      <c r="M324" s="414">
        <f>M325</f>
        <v>100</v>
      </c>
      <c r="N324" s="198"/>
      <c r="O324" s="198"/>
      <c r="P324" s="198">
        <f>P325</f>
        <v>100</v>
      </c>
      <c r="Q324" s="303"/>
    </row>
    <row r="325" spans="1:17" ht="72.75" customHeight="1">
      <c r="A325" s="16" t="s">
        <v>37</v>
      </c>
      <c r="B325" s="564" t="s">
        <v>191</v>
      </c>
      <c r="C325" s="205">
        <f>C326+C327+C328+C329+C330</f>
        <v>130</v>
      </c>
      <c r="D325" s="188"/>
      <c r="E325" s="188"/>
      <c r="F325" s="188">
        <f>F326+F327+F328+F329+F330</f>
        <v>130</v>
      </c>
      <c r="G325" s="124"/>
      <c r="H325" s="205">
        <f>H326+H327+H328+H329+H330</f>
        <v>100</v>
      </c>
      <c r="I325" s="188"/>
      <c r="J325" s="188"/>
      <c r="K325" s="188">
        <f>K326+K327+K328+K329+K330</f>
        <v>100</v>
      </c>
      <c r="L325" s="124"/>
      <c r="M325" s="205">
        <f>M326+M327+M328+M329+M330</f>
        <v>100</v>
      </c>
      <c r="N325" s="188"/>
      <c r="O325" s="188"/>
      <c r="P325" s="188">
        <f>P326+P327+P328+P329+P330</f>
        <v>100</v>
      </c>
      <c r="Q325" s="124"/>
    </row>
    <row r="326" spans="1:17" ht="86.25" customHeight="1">
      <c r="A326" s="13" t="s">
        <v>57</v>
      </c>
      <c r="B326" s="94" t="s">
        <v>221</v>
      </c>
      <c r="C326" s="139">
        <v>15</v>
      </c>
      <c r="D326" s="121"/>
      <c r="E326" s="121"/>
      <c r="F326" s="121">
        <v>15</v>
      </c>
      <c r="G326" s="124"/>
      <c r="H326" s="123">
        <v>15</v>
      </c>
      <c r="I326" s="121"/>
      <c r="J326" s="121"/>
      <c r="K326" s="121">
        <v>15</v>
      </c>
      <c r="L326" s="124"/>
      <c r="M326" s="123">
        <v>15</v>
      </c>
      <c r="N326" s="121"/>
      <c r="O326" s="121"/>
      <c r="P326" s="121">
        <v>15</v>
      </c>
      <c r="Q326" s="124"/>
    </row>
    <row r="327" spans="1:17" ht="48" customHeight="1">
      <c r="A327" s="13" t="s">
        <v>39</v>
      </c>
      <c r="B327" s="94" t="s">
        <v>195</v>
      </c>
      <c r="C327" s="139">
        <v>30</v>
      </c>
      <c r="D327" s="121"/>
      <c r="E327" s="121"/>
      <c r="F327" s="121">
        <v>30</v>
      </c>
      <c r="G327" s="124"/>
      <c r="H327" s="123">
        <v>30</v>
      </c>
      <c r="I327" s="121"/>
      <c r="J327" s="121"/>
      <c r="K327" s="121">
        <v>30</v>
      </c>
      <c r="L327" s="124"/>
      <c r="M327" s="123">
        <v>30</v>
      </c>
      <c r="N327" s="121"/>
      <c r="O327" s="121"/>
      <c r="P327" s="121">
        <v>30</v>
      </c>
      <c r="Q327" s="124"/>
    </row>
    <row r="328" spans="1:17" ht="39.75" customHeight="1">
      <c r="A328" s="13" t="s">
        <v>40</v>
      </c>
      <c r="B328" s="94" t="s">
        <v>196</v>
      </c>
      <c r="C328" s="139">
        <v>30</v>
      </c>
      <c r="D328" s="121"/>
      <c r="E328" s="121"/>
      <c r="F328" s="121">
        <v>30</v>
      </c>
      <c r="G328" s="124"/>
      <c r="H328" s="123">
        <v>0</v>
      </c>
      <c r="I328" s="121"/>
      <c r="J328" s="121"/>
      <c r="K328" s="121">
        <v>0</v>
      </c>
      <c r="L328" s="124"/>
      <c r="M328" s="123">
        <v>0</v>
      </c>
      <c r="N328" s="121"/>
      <c r="O328" s="121"/>
      <c r="P328" s="121">
        <v>0</v>
      </c>
      <c r="Q328" s="124"/>
    </row>
    <row r="329" spans="1:17" ht="35.25" customHeight="1">
      <c r="A329" s="13" t="s">
        <v>69</v>
      </c>
      <c r="B329" s="94" t="s">
        <v>197</v>
      </c>
      <c r="C329" s="139">
        <v>40</v>
      </c>
      <c r="D329" s="121"/>
      <c r="E329" s="121"/>
      <c r="F329" s="121">
        <v>40</v>
      </c>
      <c r="G329" s="124"/>
      <c r="H329" s="123">
        <v>40</v>
      </c>
      <c r="I329" s="121"/>
      <c r="J329" s="121"/>
      <c r="K329" s="121">
        <v>40</v>
      </c>
      <c r="L329" s="124"/>
      <c r="M329" s="123">
        <v>40</v>
      </c>
      <c r="N329" s="121"/>
      <c r="O329" s="121"/>
      <c r="P329" s="121">
        <v>40</v>
      </c>
      <c r="Q329" s="124"/>
    </row>
    <row r="330" spans="1:17" ht="51" customHeight="1">
      <c r="A330" s="15" t="s">
        <v>70</v>
      </c>
      <c r="B330" s="94" t="s">
        <v>256</v>
      </c>
      <c r="C330" s="139">
        <v>15</v>
      </c>
      <c r="D330" s="121"/>
      <c r="E330" s="121"/>
      <c r="F330" s="121">
        <v>15</v>
      </c>
      <c r="G330" s="124"/>
      <c r="H330" s="123">
        <v>15</v>
      </c>
      <c r="I330" s="121"/>
      <c r="J330" s="121"/>
      <c r="K330" s="121">
        <v>15</v>
      </c>
      <c r="L330" s="124"/>
      <c r="M330" s="123">
        <v>15</v>
      </c>
      <c r="N330" s="121"/>
      <c r="O330" s="121"/>
      <c r="P330" s="121">
        <v>15</v>
      </c>
      <c r="Q330" s="124"/>
    </row>
    <row r="331" spans="1:17" ht="15.75" customHeight="1">
      <c r="A331" s="13" t="s">
        <v>484</v>
      </c>
      <c r="B331" s="317" t="s">
        <v>42</v>
      </c>
      <c r="C331" s="291">
        <f>C332</f>
        <v>20</v>
      </c>
      <c r="D331" s="188"/>
      <c r="E331" s="188">
        <f>E332</f>
        <v>20</v>
      </c>
      <c r="F331" s="188"/>
      <c r="G331" s="333"/>
      <c r="H331" s="299">
        <f>H332</f>
        <v>10.048</v>
      </c>
      <c r="I331" s="577"/>
      <c r="J331" s="300">
        <f>J332</f>
        <v>10.048</v>
      </c>
      <c r="K331" s="300"/>
      <c r="L331" s="611"/>
      <c r="M331" s="299">
        <f>M332</f>
        <v>10.048</v>
      </c>
      <c r="N331" s="577"/>
      <c r="O331" s="300">
        <f>O332</f>
        <v>10.048</v>
      </c>
      <c r="P331" s="121"/>
      <c r="Q331" s="124"/>
    </row>
    <row r="332" spans="1:17" ht="39" customHeight="1" thickBot="1">
      <c r="A332" s="14" t="s">
        <v>81</v>
      </c>
      <c r="B332" s="119" t="s">
        <v>485</v>
      </c>
      <c r="C332" s="453">
        <v>20</v>
      </c>
      <c r="D332" s="193"/>
      <c r="E332" s="193">
        <v>20</v>
      </c>
      <c r="F332" s="193"/>
      <c r="G332" s="298"/>
      <c r="H332" s="367">
        <v>10.048</v>
      </c>
      <c r="I332" s="193"/>
      <c r="J332" s="368">
        <v>10.048</v>
      </c>
      <c r="K332" s="193"/>
      <c r="L332" s="298"/>
      <c r="M332" s="367">
        <v>10.048</v>
      </c>
      <c r="N332" s="193"/>
      <c r="O332" s="368">
        <v>10.048</v>
      </c>
      <c r="P332" s="193"/>
      <c r="Q332" s="298"/>
    </row>
    <row r="333" spans="1:17" ht="51.75" customHeight="1" thickBot="1">
      <c r="A333" s="533" t="s">
        <v>71</v>
      </c>
      <c r="B333" s="529" t="s">
        <v>200</v>
      </c>
      <c r="C333" s="525">
        <f>C334+C335+C336</f>
        <v>400</v>
      </c>
      <c r="D333" s="530"/>
      <c r="E333" s="530"/>
      <c r="F333" s="530">
        <f>F334+F335+F336</f>
        <v>400</v>
      </c>
      <c r="G333" s="531"/>
      <c r="H333" s="532">
        <f>H334+H335+H336</f>
        <v>242.01</v>
      </c>
      <c r="I333" s="530"/>
      <c r="J333" s="530"/>
      <c r="K333" s="530">
        <f>K334+K335+K336</f>
        <v>242.01</v>
      </c>
      <c r="L333" s="531"/>
      <c r="M333" s="532">
        <f>M334+M335+M336</f>
        <v>242.01</v>
      </c>
      <c r="N333" s="530"/>
      <c r="O333" s="530"/>
      <c r="P333" s="530">
        <f>P334+P335+P336</f>
        <v>242.01</v>
      </c>
      <c r="Q333" s="531"/>
    </row>
    <row r="334" spans="1:17" ht="41.25" customHeight="1">
      <c r="A334" s="68" t="s">
        <v>81</v>
      </c>
      <c r="B334" s="120" t="s">
        <v>156</v>
      </c>
      <c r="C334" s="418">
        <v>180</v>
      </c>
      <c r="D334" s="287"/>
      <c r="E334" s="287"/>
      <c r="F334" s="287">
        <v>180</v>
      </c>
      <c r="G334" s="288"/>
      <c r="H334" s="289">
        <v>82.16</v>
      </c>
      <c r="I334" s="287"/>
      <c r="J334" s="287"/>
      <c r="K334" s="287">
        <v>82.16</v>
      </c>
      <c r="L334" s="288"/>
      <c r="M334" s="289">
        <v>82.16</v>
      </c>
      <c r="N334" s="287"/>
      <c r="O334" s="287"/>
      <c r="P334" s="287">
        <v>82.16</v>
      </c>
      <c r="Q334" s="288"/>
    </row>
    <row r="335" spans="1:17" ht="25.5" customHeight="1">
      <c r="A335" s="122" t="s">
        <v>37</v>
      </c>
      <c r="B335" s="101" t="s">
        <v>157</v>
      </c>
      <c r="C335" s="139">
        <v>185</v>
      </c>
      <c r="D335" s="121"/>
      <c r="E335" s="121"/>
      <c r="F335" s="121">
        <v>185</v>
      </c>
      <c r="G335" s="124"/>
      <c r="H335" s="123">
        <v>124.85</v>
      </c>
      <c r="I335" s="121"/>
      <c r="J335" s="121"/>
      <c r="K335" s="121">
        <v>124.85</v>
      </c>
      <c r="L335" s="124"/>
      <c r="M335" s="123">
        <v>124.85</v>
      </c>
      <c r="N335" s="121"/>
      <c r="O335" s="121"/>
      <c r="P335" s="121">
        <v>124.85</v>
      </c>
      <c r="Q335" s="124"/>
    </row>
    <row r="336" spans="1:17" ht="39" customHeight="1" thickBot="1">
      <c r="A336" s="14" t="s">
        <v>77</v>
      </c>
      <c r="B336" s="84" t="s">
        <v>158</v>
      </c>
      <c r="C336" s="162">
        <v>35</v>
      </c>
      <c r="D336" s="193"/>
      <c r="E336" s="193"/>
      <c r="F336" s="193">
        <v>35</v>
      </c>
      <c r="G336" s="298"/>
      <c r="H336" s="224">
        <v>35</v>
      </c>
      <c r="I336" s="193"/>
      <c r="J336" s="193"/>
      <c r="K336" s="193">
        <v>35</v>
      </c>
      <c r="L336" s="298"/>
      <c r="M336" s="224">
        <v>35</v>
      </c>
      <c r="N336" s="193"/>
      <c r="O336" s="193"/>
      <c r="P336" s="193">
        <v>35</v>
      </c>
      <c r="Q336" s="298"/>
    </row>
    <row r="337" spans="1:17" ht="102.75" customHeight="1" thickBot="1">
      <c r="A337" s="523" t="s">
        <v>73</v>
      </c>
      <c r="B337" s="524" t="s">
        <v>223</v>
      </c>
      <c r="C337" s="525">
        <f>C338+C339</f>
        <v>267.48199999999997</v>
      </c>
      <c r="D337" s="526"/>
      <c r="E337" s="526"/>
      <c r="F337" s="526">
        <f>F338+F339</f>
        <v>267.48199999999997</v>
      </c>
      <c r="G337" s="285"/>
      <c r="H337" s="527">
        <f>H338+H339</f>
        <v>215.69</v>
      </c>
      <c r="I337" s="526"/>
      <c r="J337" s="526"/>
      <c r="K337" s="526">
        <f>K338+K339</f>
        <v>215.69</v>
      </c>
      <c r="L337" s="285"/>
      <c r="M337" s="527">
        <f>M338+M339</f>
        <v>231.21499999999997</v>
      </c>
      <c r="N337" s="526"/>
      <c r="O337" s="526"/>
      <c r="P337" s="526">
        <f>P338+P339</f>
        <v>231.21499999999997</v>
      </c>
      <c r="Q337" s="285"/>
    </row>
    <row r="338" spans="1:17" ht="52.5" customHeight="1">
      <c r="A338" s="68" t="s">
        <v>81</v>
      </c>
      <c r="B338" s="67" t="s">
        <v>224</v>
      </c>
      <c r="C338" s="419">
        <v>188.159</v>
      </c>
      <c r="D338" s="305"/>
      <c r="E338" s="305"/>
      <c r="F338" s="305">
        <v>188.159</v>
      </c>
      <c r="G338" s="420"/>
      <c r="H338" s="421">
        <v>188.159</v>
      </c>
      <c r="I338" s="365"/>
      <c r="J338" s="365"/>
      <c r="K338" s="365">
        <v>188.159</v>
      </c>
      <c r="L338" s="391"/>
      <c r="M338" s="421">
        <v>188.159</v>
      </c>
      <c r="N338" s="365"/>
      <c r="O338" s="365"/>
      <c r="P338" s="365">
        <v>188.159</v>
      </c>
      <c r="Q338" s="281"/>
    </row>
    <row r="339" spans="1:17" ht="98.25" customHeight="1" thickBot="1">
      <c r="A339" s="14" t="s">
        <v>37</v>
      </c>
      <c r="B339" s="84" t="s">
        <v>225</v>
      </c>
      <c r="C339" s="422">
        <v>79.323</v>
      </c>
      <c r="D339" s="177"/>
      <c r="E339" s="177"/>
      <c r="F339" s="177">
        <v>79.323</v>
      </c>
      <c r="G339" s="316"/>
      <c r="H339" s="367">
        <v>27.531</v>
      </c>
      <c r="I339" s="368"/>
      <c r="J339" s="368"/>
      <c r="K339" s="368">
        <v>27.531</v>
      </c>
      <c r="L339" s="423"/>
      <c r="M339" s="367">
        <v>43.056</v>
      </c>
      <c r="N339" s="368"/>
      <c r="O339" s="368"/>
      <c r="P339" s="368">
        <v>43.056</v>
      </c>
      <c r="Q339" s="298"/>
    </row>
    <row r="340" spans="1:17" ht="90.75" customHeight="1" thickBot="1">
      <c r="A340" s="65" t="s">
        <v>75</v>
      </c>
      <c r="B340" s="230" t="s">
        <v>209</v>
      </c>
      <c r="C340" s="183">
        <f>C341+C343+C345+C346+C347+C348+C349+C350+C351</f>
        <v>1499.9999999999998</v>
      </c>
      <c r="D340" s="401"/>
      <c r="E340" s="424"/>
      <c r="F340" s="184">
        <f>F341+F343+F345+F346+F347+F348+F349+F350+F351</f>
        <v>1499.9999999999998</v>
      </c>
      <c r="G340" s="425"/>
      <c r="H340" s="183">
        <f>H341+H343+H345+H346+H347+H348+H349+H350+H351</f>
        <v>831.788</v>
      </c>
      <c r="I340" s="401"/>
      <c r="J340" s="424"/>
      <c r="K340" s="184">
        <f>K341+K343+K345+K346+K347+K348+K349+K350+K351</f>
        <v>831.788</v>
      </c>
      <c r="L340" s="399"/>
      <c r="M340" s="183">
        <f>M341+M343+M345+M346+M347+M348+M349+M350+M351</f>
        <v>725.788</v>
      </c>
      <c r="N340" s="401"/>
      <c r="O340" s="424"/>
      <c r="P340" s="184">
        <f>P341+P343+P345+P346+P347+P348+P349+P350+P351</f>
        <v>725.788</v>
      </c>
      <c r="Q340" s="399"/>
    </row>
    <row r="341" spans="1:17" ht="113.25" customHeight="1">
      <c r="A341" s="85" t="s">
        <v>81</v>
      </c>
      <c r="B341" s="147" t="s">
        <v>248</v>
      </c>
      <c r="C341" s="158">
        <f>C342</f>
        <v>100</v>
      </c>
      <c r="D341" s="198"/>
      <c r="E341" s="198"/>
      <c r="F341" s="198">
        <f>F342</f>
        <v>100</v>
      </c>
      <c r="G341" s="407"/>
      <c r="H341" s="414">
        <f>H342</f>
        <v>0</v>
      </c>
      <c r="I341" s="198"/>
      <c r="J341" s="198"/>
      <c r="K341" s="198">
        <f>K342</f>
        <v>0</v>
      </c>
      <c r="L341" s="407"/>
      <c r="M341" s="414">
        <f>M342</f>
        <v>0</v>
      </c>
      <c r="N341" s="198"/>
      <c r="O341" s="198"/>
      <c r="P341" s="198">
        <f>P342</f>
        <v>0</v>
      </c>
      <c r="Q341" s="303"/>
    </row>
    <row r="342" spans="1:17" ht="28.5" customHeight="1">
      <c r="A342" s="13" t="s">
        <v>82</v>
      </c>
      <c r="B342" s="101" t="s">
        <v>247</v>
      </c>
      <c r="C342" s="139">
        <v>100</v>
      </c>
      <c r="D342" s="121"/>
      <c r="E342" s="121"/>
      <c r="F342" s="121">
        <v>100</v>
      </c>
      <c r="G342" s="124"/>
      <c r="H342" s="123">
        <v>0</v>
      </c>
      <c r="I342" s="121"/>
      <c r="J342" s="121"/>
      <c r="K342" s="121">
        <v>0</v>
      </c>
      <c r="L342" s="124"/>
      <c r="M342" s="123">
        <v>0</v>
      </c>
      <c r="N342" s="121"/>
      <c r="O342" s="121"/>
      <c r="P342" s="121">
        <v>0</v>
      </c>
      <c r="Q342" s="124"/>
    </row>
    <row r="343" spans="1:17" ht="66.75" customHeight="1">
      <c r="A343" s="502" t="s">
        <v>37</v>
      </c>
      <c r="B343" s="108" t="s">
        <v>249</v>
      </c>
      <c r="C343" s="205">
        <f>C344</f>
        <v>200</v>
      </c>
      <c r="D343" s="188"/>
      <c r="E343" s="188"/>
      <c r="F343" s="188">
        <f>F344</f>
        <v>200</v>
      </c>
      <c r="G343" s="333"/>
      <c r="H343" s="292">
        <f>H344</f>
        <v>198</v>
      </c>
      <c r="I343" s="188"/>
      <c r="J343" s="188"/>
      <c r="K343" s="188">
        <f>K344</f>
        <v>198</v>
      </c>
      <c r="L343" s="333"/>
      <c r="M343" s="292">
        <f>M344</f>
        <v>198</v>
      </c>
      <c r="N343" s="188"/>
      <c r="O343" s="188"/>
      <c r="P343" s="188">
        <f>P344</f>
        <v>198</v>
      </c>
      <c r="Q343" s="333"/>
    </row>
    <row r="344" spans="1:17" ht="41.25" customHeight="1">
      <c r="A344" s="13" t="s">
        <v>57</v>
      </c>
      <c r="B344" s="101" t="s">
        <v>250</v>
      </c>
      <c r="C344" s="139">
        <v>200</v>
      </c>
      <c r="D344" s="121"/>
      <c r="E344" s="121"/>
      <c r="F344" s="121">
        <v>200</v>
      </c>
      <c r="G344" s="124"/>
      <c r="H344" s="123">
        <v>198</v>
      </c>
      <c r="I344" s="121"/>
      <c r="J344" s="121"/>
      <c r="K344" s="121">
        <v>198</v>
      </c>
      <c r="L344" s="124"/>
      <c r="M344" s="123">
        <v>198</v>
      </c>
      <c r="N344" s="121"/>
      <c r="O344" s="121"/>
      <c r="P344" s="121">
        <v>198</v>
      </c>
      <c r="Q344" s="124"/>
    </row>
    <row r="345" spans="1:17" ht="29.25" customHeight="1">
      <c r="A345" s="13" t="s">
        <v>77</v>
      </c>
      <c r="B345" s="101" t="s">
        <v>251</v>
      </c>
      <c r="C345" s="139">
        <v>30</v>
      </c>
      <c r="D345" s="121"/>
      <c r="E345" s="121"/>
      <c r="F345" s="121">
        <v>30</v>
      </c>
      <c r="G345" s="124"/>
      <c r="H345" s="123">
        <v>30</v>
      </c>
      <c r="I345" s="121"/>
      <c r="J345" s="121"/>
      <c r="K345" s="121">
        <v>30</v>
      </c>
      <c r="L345" s="124"/>
      <c r="M345" s="123">
        <v>30</v>
      </c>
      <c r="N345" s="121"/>
      <c r="O345" s="121"/>
      <c r="P345" s="121">
        <v>30</v>
      </c>
      <c r="Q345" s="124"/>
    </row>
    <row r="346" spans="1:17" ht="113.25" customHeight="1" thickBot="1">
      <c r="A346" s="14" t="s">
        <v>55</v>
      </c>
      <c r="B346" s="84" t="s">
        <v>252</v>
      </c>
      <c r="C346" s="162">
        <v>100</v>
      </c>
      <c r="D346" s="193"/>
      <c r="E346" s="193"/>
      <c r="F346" s="193">
        <v>100</v>
      </c>
      <c r="G346" s="298"/>
      <c r="H346" s="224">
        <v>10.608</v>
      </c>
      <c r="I346" s="193"/>
      <c r="J346" s="193"/>
      <c r="K346" s="193">
        <v>10.608</v>
      </c>
      <c r="L346" s="298"/>
      <c r="M346" s="224">
        <v>10.608</v>
      </c>
      <c r="N346" s="193"/>
      <c r="O346" s="193"/>
      <c r="P346" s="193">
        <v>10.608</v>
      </c>
      <c r="Q346" s="298"/>
    </row>
    <row r="347" spans="1:17" ht="101.25" customHeight="1">
      <c r="A347" s="16" t="s">
        <v>56</v>
      </c>
      <c r="B347" s="440" t="s">
        <v>449</v>
      </c>
      <c r="C347" s="390">
        <v>640.3</v>
      </c>
      <c r="D347" s="210"/>
      <c r="E347" s="210"/>
      <c r="F347" s="210">
        <v>640.3</v>
      </c>
      <c r="G347" s="281"/>
      <c r="H347" s="280">
        <v>465.3</v>
      </c>
      <c r="I347" s="210"/>
      <c r="J347" s="210"/>
      <c r="K347" s="210">
        <v>465.3</v>
      </c>
      <c r="L347" s="281"/>
      <c r="M347" s="280">
        <v>367.4</v>
      </c>
      <c r="N347" s="210"/>
      <c r="O347" s="210"/>
      <c r="P347" s="210">
        <v>367.4</v>
      </c>
      <c r="Q347" s="281"/>
    </row>
    <row r="348" spans="1:17" ht="84" customHeight="1">
      <c r="A348" s="13" t="s">
        <v>80</v>
      </c>
      <c r="B348" s="501" t="s">
        <v>455</v>
      </c>
      <c r="C348" s="139">
        <v>8.1</v>
      </c>
      <c r="D348" s="121"/>
      <c r="E348" s="121"/>
      <c r="F348" s="121">
        <v>8.1</v>
      </c>
      <c r="G348" s="124"/>
      <c r="H348" s="123">
        <v>8.1</v>
      </c>
      <c r="I348" s="121"/>
      <c r="J348" s="121"/>
      <c r="K348" s="121">
        <v>8.1</v>
      </c>
      <c r="L348" s="124"/>
      <c r="M348" s="123">
        <v>0</v>
      </c>
      <c r="N348" s="121"/>
      <c r="O348" s="121"/>
      <c r="P348" s="121">
        <v>0</v>
      </c>
      <c r="Q348" s="124"/>
    </row>
    <row r="349" spans="1:17" ht="75.75" customHeight="1">
      <c r="A349" s="13" t="s">
        <v>43</v>
      </c>
      <c r="B349" s="501" t="s">
        <v>456</v>
      </c>
      <c r="C349" s="139">
        <v>21.6</v>
      </c>
      <c r="D349" s="121"/>
      <c r="E349" s="121"/>
      <c r="F349" s="121">
        <v>21.6</v>
      </c>
      <c r="G349" s="124"/>
      <c r="H349" s="123">
        <v>21.6</v>
      </c>
      <c r="I349" s="121"/>
      <c r="J349" s="121"/>
      <c r="K349" s="121">
        <v>21.6</v>
      </c>
      <c r="L349" s="124"/>
      <c r="M349" s="123">
        <v>21.6</v>
      </c>
      <c r="N349" s="121"/>
      <c r="O349" s="121"/>
      <c r="P349" s="121">
        <v>21.6</v>
      </c>
      <c r="Q349" s="124"/>
    </row>
    <row r="350" spans="1:17" ht="75.75" customHeight="1">
      <c r="A350" s="13" t="s">
        <v>48</v>
      </c>
      <c r="B350" s="501" t="s">
        <v>253</v>
      </c>
      <c r="C350" s="139">
        <v>200</v>
      </c>
      <c r="D350" s="121"/>
      <c r="E350" s="121"/>
      <c r="F350" s="121">
        <v>200</v>
      </c>
      <c r="G350" s="124"/>
      <c r="H350" s="123">
        <v>73.03</v>
      </c>
      <c r="I350" s="121"/>
      <c r="J350" s="121"/>
      <c r="K350" s="121">
        <v>73.03</v>
      </c>
      <c r="L350" s="124"/>
      <c r="M350" s="123">
        <v>73.03</v>
      </c>
      <c r="N350" s="121"/>
      <c r="O350" s="121"/>
      <c r="P350" s="121">
        <v>73.03</v>
      </c>
      <c r="Q350" s="124"/>
    </row>
    <row r="351" spans="1:17" ht="40.5" customHeight="1" thickBot="1">
      <c r="A351" s="14" t="s">
        <v>65</v>
      </c>
      <c r="B351" s="441" t="s">
        <v>254</v>
      </c>
      <c r="C351" s="162">
        <v>200</v>
      </c>
      <c r="D351" s="193"/>
      <c r="E351" s="193"/>
      <c r="F351" s="193">
        <v>200</v>
      </c>
      <c r="G351" s="298"/>
      <c r="H351" s="224">
        <v>25.15</v>
      </c>
      <c r="I351" s="193"/>
      <c r="J351" s="193"/>
      <c r="K351" s="193">
        <v>25.15</v>
      </c>
      <c r="L351" s="298"/>
      <c r="M351" s="224">
        <v>25.15</v>
      </c>
      <c r="N351" s="193"/>
      <c r="O351" s="193"/>
      <c r="P351" s="193">
        <v>25.15</v>
      </c>
      <c r="Q351" s="298"/>
    </row>
    <row r="352" spans="1:17" ht="128.25" customHeight="1" thickBot="1">
      <c r="A352" s="65" t="s">
        <v>72</v>
      </c>
      <c r="B352" s="230" t="s">
        <v>210</v>
      </c>
      <c r="C352" s="404">
        <f>C353+C356+C366+C368+C375+C378+C380+C383+C385+C388+C391+C393+C395+C397+C399+C401</f>
        <v>2977.576</v>
      </c>
      <c r="D352" s="503"/>
      <c r="E352" s="503"/>
      <c r="F352" s="404">
        <f>F353+F356+F366+F368+F375+F378+F380+F383+F385+F388+F391+F393+F395+F397+F399+F401</f>
        <v>2977.576</v>
      </c>
      <c r="G352" s="425"/>
      <c r="H352" s="404">
        <f>H353+H356+H366+H368+H375+H378+H380+H383+H385+H388+H391+H393+H395+H397+H399+H401</f>
        <v>923.6859999999999</v>
      </c>
      <c r="I352" s="503"/>
      <c r="J352" s="503"/>
      <c r="K352" s="404">
        <f>K353+K356+K366+K368+K375+K378+K380+K383+K385+K388+K391+K393+K395+K397+K399+K401</f>
        <v>923.6859999999999</v>
      </c>
      <c r="L352" s="504"/>
      <c r="M352" s="404">
        <f>M353+M356+M366+M368+M375+M378+M380+M383+M385+M388+M391+M393+M395+M397+M399+M401</f>
        <v>923.6859999999999</v>
      </c>
      <c r="N352" s="503"/>
      <c r="O352" s="503"/>
      <c r="P352" s="404">
        <f>P353+P356+P366+P368+P375+P378+P380+P383+P385+P388+P391+P393+P395+P397+P399+P401</f>
        <v>923.6859999999999</v>
      </c>
      <c r="Q352" s="399"/>
    </row>
    <row r="353" spans="1:17" ht="14.25" customHeight="1">
      <c r="A353" s="85" t="s">
        <v>81</v>
      </c>
      <c r="B353" s="147" t="s">
        <v>211</v>
      </c>
      <c r="C353" s="158">
        <f>C354+C355</f>
        <v>57.475</v>
      </c>
      <c r="D353" s="198"/>
      <c r="E353" s="198"/>
      <c r="F353" s="505">
        <f>F354+F355</f>
        <v>57.475</v>
      </c>
      <c r="G353" s="303"/>
      <c r="H353" s="158">
        <f>H354+H355</f>
        <v>57.475</v>
      </c>
      <c r="I353" s="198"/>
      <c r="J353" s="198"/>
      <c r="K353" s="505">
        <f>K354+K355</f>
        <v>57.475</v>
      </c>
      <c r="L353" s="420"/>
      <c r="M353" s="158">
        <f>M354+M355</f>
        <v>57.475</v>
      </c>
      <c r="N353" s="198"/>
      <c r="O353" s="198"/>
      <c r="P353" s="505">
        <f>P354+P355</f>
        <v>57.475</v>
      </c>
      <c r="Q353" s="303"/>
    </row>
    <row r="354" spans="1:17" ht="27.75" customHeight="1">
      <c r="A354" s="502" t="s">
        <v>82</v>
      </c>
      <c r="B354" s="101" t="s">
        <v>433</v>
      </c>
      <c r="C354" s="139">
        <v>49.975</v>
      </c>
      <c r="D354" s="121"/>
      <c r="E354" s="121"/>
      <c r="F354" s="176">
        <v>49.975</v>
      </c>
      <c r="G354" s="124"/>
      <c r="H354" s="139">
        <v>49.975</v>
      </c>
      <c r="I354" s="121"/>
      <c r="J354" s="121"/>
      <c r="K354" s="176">
        <v>49.975</v>
      </c>
      <c r="L354" s="297"/>
      <c r="M354" s="139">
        <v>49.975</v>
      </c>
      <c r="N354" s="121"/>
      <c r="O354" s="121"/>
      <c r="P354" s="176">
        <v>49.975</v>
      </c>
      <c r="Q354" s="124"/>
    </row>
    <row r="355" spans="1:17" ht="18.75" customHeight="1">
      <c r="A355" s="502" t="s">
        <v>83</v>
      </c>
      <c r="B355" s="101" t="s">
        <v>226</v>
      </c>
      <c r="C355" s="139">
        <v>7.5</v>
      </c>
      <c r="D355" s="121"/>
      <c r="E355" s="121"/>
      <c r="F355" s="176">
        <v>7.5</v>
      </c>
      <c r="G355" s="124"/>
      <c r="H355" s="139">
        <v>7.5</v>
      </c>
      <c r="I355" s="121"/>
      <c r="J355" s="121"/>
      <c r="K355" s="176">
        <v>7.5</v>
      </c>
      <c r="L355" s="297"/>
      <c r="M355" s="139">
        <v>7.5</v>
      </c>
      <c r="N355" s="121"/>
      <c r="O355" s="121"/>
      <c r="P355" s="176">
        <v>7.5</v>
      </c>
      <c r="Q355" s="124"/>
    </row>
    <row r="356" spans="1:17" ht="13.5" customHeight="1">
      <c r="A356" s="502" t="s">
        <v>37</v>
      </c>
      <c r="B356" s="108" t="s">
        <v>212</v>
      </c>
      <c r="C356" s="205">
        <f>C357+C358+C359+C360+C361+C362+C363+C364+C365</f>
        <v>245.646</v>
      </c>
      <c r="D356" s="188"/>
      <c r="E356" s="417"/>
      <c r="F356" s="426">
        <f>F357+F358+F359+F360+F361+F362+F363+F364+F365</f>
        <v>245.646</v>
      </c>
      <c r="G356" s="124"/>
      <c r="H356" s="205">
        <f>H357+H358+H359+H360+H361+H362+H363+H364</f>
        <v>0</v>
      </c>
      <c r="I356" s="188"/>
      <c r="J356" s="188"/>
      <c r="K356" s="426">
        <f>K357+K358+K359+K360+K361+K362+K363+K364</f>
        <v>0</v>
      </c>
      <c r="L356" s="297"/>
      <c r="M356" s="205">
        <f>M357+M358+M359+M360+M361+M362+M363+M364</f>
        <v>0</v>
      </c>
      <c r="N356" s="188"/>
      <c r="O356" s="417"/>
      <c r="P356" s="426">
        <f>P357+P358+P359+P360+P361+P362+P363+P364</f>
        <v>0</v>
      </c>
      <c r="Q356" s="124"/>
    </row>
    <row r="357" spans="1:17" ht="24.75" customHeight="1">
      <c r="A357" s="502" t="s">
        <v>57</v>
      </c>
      <c r="B357" s="101" t="s">
        <v>227</v>
      </c>
      <c r="C357" s="139">
        <v>25.488</v>
      </c>
      <c r="D357" s="121"/>
      <c r="E357" s="121"/>
      <c r="F357" s="176">
        <v>25.488</v>
      </c>
      <c r="G357" s="124"/>
      <c r="H357" s="139">
        <v>0</v>
      </c>
      <c r="I357" s="121"/>
      <c r="J357" s="121"/>
      <c r="K357" s="176">
        <v>0</v>
      </c>
      <c r="L357" s="297"/>
      <c r="M357" s="139">
        <v>0</v>
      </c>
      <c r="N357" s="121"/>
      <c r="O357" s="121"/>
      <c r="P357" s="176">
        <v>0</v>
      </c>
      <c r="Q357" s="124"/>
    </row>
    <row r="358" spans="1:17" ht="26.25" customHeight="1">
      <c r="A358" s="502" t="s">
        <v>39</v>
      </c>
      <c r="B358" s="101" t="s">
        <v>440</v>
      </c>
      <c r="C358" s="139">
        <v>4.62</v>
      </c>
      <c r="D358" s="121"/>
      <c r="E358" s="121"/>
      <c r="F358" s="176">
        <v>4.62</v>
      </c>
      <c r="G358" s="124"/>
      <c r="H358" s="139">
        <v>0</v>
      </c>
      <c r="I358" s="121"/>
      <c r="J358" s="121"/>
      <c r="K358" s="176">
        <v>0</v>
      </c>
      <c r="L358" s="297"/>
      <c r="M358" s="139">
        <v>0</v>
      </c>
      <c r="N358" s="121"/>
      <c r="O358" s="121"/>
      <c r="P358" s="176">
        <v>0</v>
      </c>
      <c r="Q358" s="124"/>
    </row>
    <row r="359" spans="1:17" ht="27" customHeight="1">
      <c r="A359" s="502" t="s">
        <v>40</v>
      </c>
      <c r="B359" s="101" t="s">
        <v>228</v>
      </c>
      <c r="C359" s="139">
        <v>10.312</v>
      </c>
      <c r="D359" s="121"/>
      <c r="E359" s="121"/>
      <c r="F359" s="176">
        <v>10.312</v>
      </c>
      <c r="G359" s="124"/>
      <c r="H359" s="139">
        <v>0</v>
      </c>
      <c r="I359" s="121"/>
      <c r="J359" s="121"/>
      <c r="K359" s="176">
        <v>0</v>
      </c>
      <c r="L359" s="297"/>
      <c r="M359" s="139">
        <v>0</v>
      </c>
      <c r="N359" s="121"/>
      <c r="O359" s="121"/>
      <c r="P359" s="176">
        <v>0</v>
      </c>
      <c r="Q359" s="124"/>
    </row>
    <row r="360" spans="1:17" ht="25.5" customHeight="1">
      <c r="A360" s="502" t="s">
        <v>69</v>
      </c>
      <c r="B360" s="101" t="s">
        <v>229</v>
      </c>
      <c r="C360" s="139">
        <v>12.028</v>
      </c>
      <c r="D360" s="121"/>
      <c r="E360" s="121"/>
      <c r="F360" s="176">
        <v>12.028</v>
      </c>
      <c r="G360" s="124"/>
      <c r="H360" s="139">
        <v>0</v>
      </c>
      <c r="I360" s="121"/>
      <c r="J360" s="121"/>
      <c r="K360" s="176">
        <v>0</v>
      </c>
      <c r="L360" s="297"/>
      <c r="M360" s="139">
        <v>0</v>
      </c>
      <c r="N360" s="121"/>
      <c r="O360" s="121"/>
      <c r="P360" s="176">
        <v>0</v>
      </c>
      <c r="Q360" s="124"/>
    </row>
    <row r="361" spans="1:17" ht="36.75" customHeight="1">
      <c r="A361" s="502" t="s">
        <v>70</v>
      </c>
      <c r="B361" s="101" t="s">
        <v>230</v>
      </c>
      <c r="C361" s="139">
        <v>6.102</v>
      </c>
      <c r="D361" s="121"/>
      <c r="E361" s="121"/>
      <c r="F361" s="176">
        <v>6.102</v>
      </c>
      <c r="G361" s="124"/>
      <c r="H361" s="139">
        <v>0</v>
      </c>
      <c r="I361" s="121"/>
      <c r="J361" s="121"/>
      <c r="K361" s="176">
        <v>0</v>
      </c>
      <c r="L361" s="297"/>
      <c r="M361" s="139">
        <v>0</v>
      </c>
      <c r="N361" s="121"/>
      <c r="O361" s="121"/>
      <c r="P361" s="176">
        <v>0</v>
      </c>
      <c r="Q361" s="124"/>
    </row>
    <row r="362" spans="1:17" ht="24.75" customHeight="1">
      <c r="A362" s="502" t="s">
        <v>324</v>
      </c>
      <c r="B362" s="101" t="s">
        <v>441</v>
      </c>
      <c r="C362" s="139">
        <v>6.606</v>
      </c>
      <c r="D362" s="121"/>
      <c r="E362" s="121"/>
      <c r="F362" s="176">
        <v>6.606</v>
      </c>
      <c r="G362" s="124"/>
      <c r="H362" s="139">
        <v>0</v>
      </c>
      <c r="I362" s="121"/>
      <c r="J362" s="121"/>
      <c r="K362" s="176">
        <v>0</v>
      </c>
      <c r="L362" s="297"/>
      <c r="M362" s="139">
        <v>0</v>
      </c>
      <c r="N362" s="121"/>
      <c r="O362" s="121"/>
      <c r="P362" s="176">
        <v>0</v>
      </c>
      <c r="Q362" s="124"/>
    </row>
    <row r="363" spans="1:17" ht="24.75" customHeight="1">
      <c r="A363" s="502" t="s">
        <v>326</v>
      </c>
      <c r="B363" s="101" t="s">
        <v>442</v>
      </c>
      <c r="C363" s="139">
        <v>112.96</v>
      </c>
      <c r="D363" s="121"/>
      <c r="E363" s="408"/>
      <c r="F363" s="176">
        <v>112.96</v>
      </c>
      <c r="G363" s="124"/>
      <c r="H363" s="139">
        <v>0</v>
      </c>
      <c r="I363" s="121"/>
      <c r="J363" s="121"/>
      <c r="K363" s="176">
        <v>0</v>
      </c>
      <c r="L363" s="297"/>
      <c r="M363" s="139">
        <v>0</v>
      </c>
      <c r="N363" s="121"/>
      <c r="O363" s="121"/>
      <c r="P363" s="176">
        <v>0</v>
      </c>
      <c r="Q363" s="124"/>
    </row>
    <row r="364" spans="1:17" ht="24.75" customHeight="1">
      <c r="A364" s="502" t="s">
        <v>328</v>
      </c>
      <c r="B364" s="101" t="s">
        <v>444</v>
      </c>
      <c r="C364" s="139">
        <v>49.716</v>
      </c>
      <c r="D364" s="121"/>
      <c r="E364" s="408"/>
      <c r="F364" s="176">
        <v>49.716</v>
      </c>
      <c r="G364" s="124"/>
      <c r="H364" s="139">
        <v>0</v>
      </c>
      <c r="I364" s="121"/>
      <c r="J364" s="121"/>
      <c r="K364" s="176">
        <v>0</v>
      </c>
      <c r="L364" s="297"/>
      <c r="M364" s="139">
        <v>0</v>
      </c>
      <c r="N364" s="121"/>
      <c r="O364" s="121"/>
      <c r="P364" s="176">
        <v>0</v>
      </c>
      <c r="Q364" s="124"/>
    </row>
    <row r="365" spans="1:17" ht="27" customHeight="1">
      <c r="A365" s="502" t="s">
        <v>330</v>
      </c>
      <c r="B365" s="101" t="s">
        <v>443</v>
      </c>
      <c r="C365" s="139">
        <v>17.814</v>
      </c>
      <c r="D365" s="121"/>
      <c r="E365" s="121"/>
      <c r="F365" s="176">
        <v>17.814</v>
      </c>
      <c r="G365" s="124"/>
      <c r="H365" s="139">
        <v>0</v>
      </c>
      <c r="I365" s="121"/>
      <c r="J365" s="121"/>
      <c r="K365" s="176">
        <v>0</v>
      </c>
      <c r="L365" s="297"/>
      <c r="M365" s="139">
        <v>0</v>
      </c>
      <c r="N365" s="121"/>
      <c r="O365" s="121"/>
      <c r="P365" s="176">
        <v>0</v>
      </c>
      <c r="Q365" s="124"/>
    </row>
    <row r="366" spans="1:17" ht="15.75" customHeight="1" thickBot="1">
      <c r="A366" s="86" t="s">
        <v>77</v>
      </c>
      <c r="B366" s="148" t="s">
        <v>213</v>
      </c>
      <c r="C366" s="216">
        <f>C367</f>
        <v>99.998</v>
      </c>
      <c r="D366" s="217"/>
      <c r="E366" s="217"/>
      <c r="F366" s="218">
        <f>F367</f>
        <v>99.998</v>
      </c>
      <c r="G366" s="298"/>
      <c r="H366" s="216">
        <f>H367</f>
        <v>99.998</v>
      </c>
      <c r="I366" s="217"/>
      <c r="J366" s="217"/>
      <c r="K366" s="218">
        <f>K367</f>
        <v>99.998</v>
      </c>
      <c r="L366" s="423"/>
      <c r="M366" s="216">
        <f>M367</f>
        <v>99.998</v>
      </c>
      <c r="N366" s="217"/>
      <c r="O366" s="217"/>
      <c r="P366" s="218">
        <f>P367</f>
        <v>99.998</v>
      </c>
      <c r="Q366" s="298"/>
    </row>
    <row r="367" spans="1:17" ht="27" customHeight="1">
      <c r="A367" s="85" t="s">
        <v>49</v>
      </c>
      <c r="B367" s="67" t="s">
        <v>231</v>
      </c>
      <c r="C367" s="163">
        <v>99.998</v>
      </c>
      <c r="D367" s="219"/>
      <c r="E367" s="219"/>
      <c r="F367" s="305">
        <v>99.998</v>
      </c>
      <c r="G367" s="303"/>
      <c r="H367" s="163">
        <v>99.998</v>
      </c>
      <c r="I367" s="219"/>
      <c r="J367" s="219"/>
      <c r="K367" s="305">
        <v>99.998</v>
      </c>
      <c r="L367" s="420"/>
      <c r="M367" s="163">
        <v>99.998</v>
      </c>
      <c r="N367" s="219"/>
      <c r="O367" s="219"/>
      <c r="P367" s="305">
        <v>99.998</v>
      </c>
      <c r="Q367" s="303"/>
    </row>
    <row r="368" spans="1:17" ht="15" customHeight="1">
      <c r="A368" s="87" t="s">
        <v>55</v>
      </c>
      <c r="B368" s="506" t="s">
        <v>214</v>
      </c>
      <c r="C368" s="205">
        <f>C369+C370+C371+C372+C373+C374</f>
        <v>1004.021</v>
      </c>
      <c r="D368" s="186"/>
      <c r="E368" s="427"/>
      <c r="F368" s="426">
        <f>F369+F370+F371+F372+F373+F374</f>
        <v>1004.021</v>
      </c>
      <c r="G368" s="281"/>
      <c r="H368" s="205">
        <f>H369+H370+H371+H372+H373+H374</f>
        <v>216.02</v>
      </c>
      <c r="I368" s="186"/>
      <c r="J368" s="427"/>
      <c r="K368" s="426">
        <f>K369+K370+K371+K372+K373+K374</f>
        <v>216.02</v>
      </c>
      <c r="L368" s="391"/>
      <c r="M368" s="205">
        <f>M369+M370+M371+M372+M373+M374</f>
        <v>216.02</v>
      </c>
      <c r="N368" s="186"/>
      <c r="O368" s="427"/>
      <c r="P368" s="426">
        <f>P369+P370+P371+P372+P373+P374</f>
        <v>216.02</v>
      </c>
      <c r="Q368" s="281"/>
    </row>
    <row r="369" spans="1:17" ht="27" customHeight="1">
      <c r="A369" s="87" t="s">
        <v>50</v>
      </c>
      <c r="B369" s="101" t="s">
        <v>227</v>
      </c>
      <c r="C369" s="139">
        <v>99.162</v>
      </c>
      <c r="D369" s="210"/>
      <c r="E369" s="428"/>
      <c r="F369" s="429">
        <v>99.162</v>
      </c>
      <c r="G369" s="281"/>
      <c r="H369" s="139">
        <v>99.162</v>
      </c>
      <c r="I369" s="210"/>
      <c r="J369" s="428"/>
      <c r="K369" s="429">
        <v>99.162</v>
      </c>
      <c r="L369" s="391"/>
      <c r="M369" s="139">
        <v>99.162</v>
      </c>
      <c r="N369" s="210"/>
      <c r="O369" s="428"/>
      <c r="P369" s="429">
        <v>99.162</v>
      </c>
      <c r="Q369" s="281"/>
    </row>
    <row r="370" spans="1:17" ht="27" customHeight="1">
      <c r="A370" s="87" t="s">
        <v>110</v>
      </c>
      <c r="B370" s="101" t="s">
        <v>228</v>
      </c>
      <c r="C370" s="139">
        <v>79.83</v>
      </c>
      <c r="D370" s="210"/>
      <c r="E370" s="428"/>
      <c r="F370" s="429">
        <v>79.83</v>
      </c>
      <c r="G370" s="281"/>
      <c r="H370" s="390">
        <v>0</v>
      </c>
      <c r="I370" s="210"/>
      <c r="J370" s="428"/>
      <c r="K370" s="365">
        <v>0</v>
      </c>
      <c r="L370" s="391"/>
      <c r="M370" s="390">
        <v>0</v>
      </c>
      <c r="N370" s="210"/>
      <c r="O370" s="428"/>
      <c r="P370" s="365">
        <v>0</v>
      </c>
      <c r="Q370" s="281"/>
    </row>
    <row r="371" spans="1:17" ht="34.5" customHeight="1">
      <c r="A371" s="87" t="s">
        <v>111</v>
      </c>
      <c r="B371" s="101" t="s">
        <v>230</v>
      </c>
      <c r="C371" s="139">
        <v>58.625</v>
      </c>
      <c r="D371" s="210"/>
      <c r="E371" s="428"/>
      <c r="F371" s="429">
        <v>58.625</v>
      </c>
      <c r="G371" s="281"/>
      <c r="H371" s="139">
        <v>58.625</v>
      </c>
      <c r="I371" s="210"/>
      <c r="J371" s="428"/>
      <c r="K371" s="429">
        <v>58.625</v>
      </c>
      <c r="L371" s="391"/>
      <c r="M371" s="139">
        <v>58.625</v>
      </c>
      <c r="N371" s="210"/>
      <c r="O371" s="428"/>
      <c r="P371" s="429">
        <v>58.625</v>
      </c>
      <c r="Q371" s="281"/>
    </row>
    <row r="372" spans="1:17" ht="27" customHeight="1">
      <c r="A372" s="87" t="s">
        <v>117</v>
      </c>
      <c r="B372" s="101" t="s">
        <v>232</v>
      </c>
      <c r="C372" s="139">
        <v>699.171</v>
      </c>
      <c r="D372" s="210"/>
      <c r="E372" s="428"/>
      <c r="F372" s="429">
        <v>699.171</v>
      </c>
      <c r="G372" s="281"/>
      <c r="H372" s="390">
        <v>0</v>
      </c>
      <c r="I372" s="210"/>
      <c r="J372" s="428"/>
      <c r="K372" s="365">
        <v>0</v>
      </c>
      <c r="L372" s="391"/>
      <c r="M372" s="390">
        <v>0</v>
      </c>
      <c r="N372" s="210"/>
      <c r="O372" s="428"/>
      <c r="P372" s="365">
        <v>0</v>
      </c>
      <c r="Q372" s="281"/>
    </row>
    <row r="373" spans="1:17" ht="36.75" customHeight="1">
      <c r="A373" s="87" t="s">
        <v>12</v>
      </c>
      <c r="B373" s="101" t="s">
        <v>233</v>
      </c>
      <c r="C373" s="139">
        <v>58.233</v>
      </c>
      <c r="D373" s="210"/>
      <c r="E373" s="428"/>
      <c r="F373" s="429">
        <v>58.233</v>
      </c>
      <c r="G373" s="281"/>
      <c r="H373" s="139">
        <v>58.233</v>
      </c>
      <c r="I373" s="210"/>
      <c r="J373" s="428"/>
      <c r="K373" s="429">
        <v>58.233</v>
      </c>
      <c r="L373" s="391"/>
      <c r="M373" s="139">
        <v>58.233</v>
      </c>
      <c r="N373" s="210"/>
      <c r="O373" s="428"/>
      <c r="P373" s="429">
        <v>58.233</v>
      </c>
      <c r="Q373" s="281"/>
    </row>
    <row r="374" spans="1:17" ht="34.5" customHeight="1">
      <c r="A374" s="87" t="s">
        <v>13</v>
      </c>
      <c r="B374" s="101" t="s">
        <v>234</v>
      </c>
      <c r="C374" s="139">
        <v>9</v>
      </c>
      <c r="D374" s="210"/>
      <c r="E374" s="428"/>
      <c r="F374" s="229">
        <v>9</v>
      </c>
      <c r="G374" s="281"/>
      <c r="H374" s="390">
        <v>0</v>
      </c>
      <c r="I374" s="210"/>
      <c r="J374" s="428"/>
      <c r="K374" s="365">
        <v>0</v>
      </c>
      <c r="L374" s="391"/>
      <c r="M374" s="390">
        <v>0</v>
      </c>
      <c r="N374" s="210"/>
      <c r="O374" s="428"/>
      <c r="P374" s="365">
        <v>0</v>
      </c>
      <c r="Q374" s="281"/>
    </row>
    <row r="375" spans="1:17" ht="15.75" customHeight="1">
      <c r="A375" s="87" t="s">
        <v>56</v>
      </c>
      <c r="B375" s="506" t="s">
        <v>215</v>
      </c>
      <c r="C375" s="205">
        <f>C376+C377</f>
        <v>190.4</v>
      </c>
      <c r="D375" s="186"/>
      <c r="E375" s="427"/>
      <c r="F375" s="426">
        <f>F376+F377</f>
        <v>190.4</v>
      </c>
      <c r="G375" s="281"/>
      <c r="H375" s="205">
        <f>H376+H377</f>
        <v>190.4</v>
      </c>
      <c r="I375" s="186"/>
      <c r="J375" s="427"/>
      <c r="K375" s="426">
        <f>K376+K377</f>
        <v>190.4</v>
      </c>
      <c r="L375" s="391"/>
      <c r="M375" s="205">
        <f>M376+M377</f>
        <v>190.4</v>
      </c>
      <c r="N375" s="186"/>
      <c r="O375" s="427"/>
      <c r="P375" s="426">
        <f>P376+P377</f>
        <v>190.4</v>
      </c>
      <c r="Q375" s="281"/>
    </row>
    <row r="376" spans="1:17" ht="37.5" customHeight="1">
      <c r="A376" s="87" t="s">
        <v>109</v>
      </c>
      <c r="B376" s="101" t="s">
        <v>428</v>
      </c>
      <c r="C376" s="139">
        <v>40.6</v>
      </c>
      <c r="D376" s="210"/>
      <c r="E376" s="428"/>
      <c r="F376" s="429">
        <v>40.6</v>
      </c>
      <c r="G376" s="281"/>
      <c r="H376" s="139">
        <v>40.6</v>
      </c>
      <c r="I376" s="210"/>
      <c r="J376" s="428"/>
      <c r="K376" s="429">
        <v>40.6</v>
      </c>
      <c r="L376" s="391"/>
      <c r="M376" s="139">
        <v>40.6</v>
      </c>
      <c r="N376" s="210"/>
      <c r="O376" s="428"/>
      <c r="P376" s="429">
        <v>40.6</v>
      </c>
      <c r="Q376" s="281"/>
    </row>
    <row r="377" spans="1:17" ht="27" customHeight="1">
      <c r="A377" s="87" t="s">
        <v>145</v>
      </c>
      <c r="B377" s="101" t="s">
        <v>235</v>
      </c>
      <c r="C377" s="139">
        <v>149.8</v>
      </c>
      <c r="D377" s="210"/>
      <c r="E377" s="428"/>
      <c r="F377" s="429">
        <v>149.8</v>
      </c>
      <c r="G377" s="281"/>
      <c r="H377" s="139">
        <v>149.8</v>
      </c>
      <c r="I377" s="210"/>
      <c r="J377" s="428"/>
      <c r="K377" s="429">
        <v>149.8</v>
      </c>
      <c r="L377" s="391"/>
      <c r="M377" s="139">
        <v>149.8</v>
      </c>
      <c r="N377" s="210"/>
      <c r="O377" s="428"/>
      <c r="P377" s="429">
        <v>149.8</v>
      </c>
      <c r="Q377" s="281"/>
    </row>
    <row r="378" spans="1:17" ht="17.25" customHeight="1">
      <c r="A378" s="87" t="s">
        <v>80</v>
      </c>
      <c r="B378" s="108" t="s">
        <v>216</v>
      </c>
      <c r="C378" s="205">
        <f>C379</f>
        <v>99.928</v>
      </c>
      <c r="D378" s="188"/>
      <c r="E378" s="417"/>
      <c r="F378" s="426">
        <f>F379</f>
        <v>99.928</v>
      </c>
      <c r="G378" s="281"/>
      <c r="H378" s="205">
        <f>H379</f>
        <v>99.928</v>
      </c>
      <c r="I378" s="188"/>
      <c r="J378" s="417"/>
      <c r="K378" s="426">
        <f>K379</f>
        <v>99.928</v>
      </c>
      <c r="L378" s="391"/>
      <c r="M378" s="205">
        <f>M379</f>
        <v>99.928</v>
      </c>
      <c r="N378" s="188"/>
      <c r="O378" s="417"/>
      <c r="P378" s="426">
        <f>P379</f>
        <v>99.928</v>
      </c>
      <c r="Q378" s="281"/>
    </row>
    <row r="379" spans="1:17" ht="38.25" customHeight="1">
      <c r="A379" s="87" t="s">
        <v>302</v>
      </c>
      <c r="B379" s="101" t="s">
        <v>445</v>
      </c>
      <c r="C379" s="139">
        <v>99.928</v>
      </c>
      <c r="D379" s="121"/>
      <c r="E379" s="121"/>
      <c r="F379" s="176">
        <v>99.928</v>
      </c>
      <c r="G379" s="281"/>
      <c r="H379" s="139">
        <v>99.928</v>
      </c>
      <c r="I379" s="121"/>
      <c r="J379" s="121"/>
      <c r="K379" s="176">
        <v>99.928</v>
      </c>
      <c r="L379" s="391"/>
      <c r="M379" s="139">
        <v>99.928</v>
      </c>
      <c r="N379" s="121"/>
      <c r="O379" s="121"/>
      <c r="P379" s="176">
        <v>99.928</v>
      </c>
      <c r="Q379" s="281"/>
    </row>
    <row r="380" spans="1:17" ht="15.75" customHeight="1">
      <c r="A380" s="502" t="s">
        <v>43</v>
      </c>
      <c r="B380" s="108" t="s">
        <v>217</v>
      </c>
      <c r="C380" s="205">
        <f>C381+C382</f>
        <v>25</v>
      </c>
      <c r="D380" s="188"/>
      <c r="E380" s="188"/>
      <c r="F380" s="426">
        <f>F381+F382</f>
        <v>25</v>
      </c>
      <c r="G380" s="124"/>
      <c r="H380" s="205">
        <f>H381+H382</f>
        <v>5</v>
      </c>
      <c r="I380" s="188"/>
      <c r="J380" s="188"/>
      <c r="K380" s="426">
        <f>K381+K382</f>
        <v>5</v>
      </c>
      <c r="L380" s="297"/>
      <c r="M380" s="205">
        <f>M381+M382</f>
        <v>5</v>
      </c>
      <c r="N380" s="188"/>
      <c r="O380" s="188"/>
      <c r="P380" s="426">
        <f>P381+P382</f>
        <v>5</v>
      </c>
      <c r="Q380" s="124"/>
    </row>
    <row r="381" spans="1:17" ht="27" customHeight="1">
      <c r="A381" s="502" t="s">
        <v>159</v>
      </c>
      <c r="B381" s="101" t="s">
        <v>228</v>
      </c>
      <c r="C381" s="139">
        <v>5</v>
      </c>
      <c r="D381" s="121"/>
      <c r="E381" s="121"/>
      <c r="F381" s="121">
        <v>5</v>
      </c>
      <c r="G381" s="124"/>
      <c r="H381" s="139">
        <v>5</v>
      </c>
      <c r="I381" s="121"/>
      <c r="J381" s="121"/>
      <c r="K381" s="121">
        <v>5</v>
      </c>
      <c r="L381" s="297"/>
      <c r="M381" s="139">
        <v>5</v>
      </c>
      <c r="N381" s="121"/>
      <c r="O381" s="121"/>
      <c r="P381" s="121">
        <v>5</v>
      </c>
      <c r="Q381" s="124"/>
    </row>
    <row r="382" spans="1:17" ht="37.5" customHeight="1">
      <c r="A382" s="87" t="s">
        <v>160</v>
      </c>
      <c r="B382" s="101" t="s">
        <v>230</v>
      </c>
      <c r="C382" s="139">
        <v>20</v>
      </c>
      <c r="D382" s="210"/>
      <c r="E382" s="210"/>
      <c r="F382" s="365">
        <v>20</v>
      </c>
      <c r="G382" s="281"/>
      <c r="H382" s="390">
        <v>0</v>
      </c>
      <c r="I382" s="210"/>
      <c r="J382" s="210"/>
      <c r="K382" s="365">
        <v>0</v>
      </c>
      <c r="L382" s="391"/>
      <c r="M382" s="390">
        <v>0</v>
      </c>
      <c r="N382" s="210"/>
      <c r="O382" s="210"/>
      <c r="P382" s="365">
        <v>0</v>
      </c>
      <c r="Q382" s="281"/>
    </row>
    <row r="383" spans="1:17" ht="19.5" customHeight="1" thickBot="1">
      <c r="A383" s="86" t="s">
        <v>48</v>
      </c>
      <c r="B383" s="148" t="s">
        <v>218</v>
      </c>
      <c r="C383" s="216">
        <f>C384</f>
        <v>99.664</v>
      </c>
      <c r="D383" s="217"/>
      <c r="E383" s="217"/>
      <c r="F383" s="507">
        <f>F384</f>
        <v>99.664</v>
      </c>
      <c r="G383" s="298"/>
      <c r="H383" s="216">
        <f>H384</f>
        <v>99.664</v>
      </c>
      <c r="I383" s="217"/>
      <c r="J383" s="217"/>
      <c r="K383" s="507">
        <f>K384</f>
        <v>99.664</v>
      </c>
      <c r="L383" s="423"/>
      <c r="M383" s="216">
        <f>M384</f>
        <v>99.664</v>
      </c>
      <c r="N383" s="217"/>
      <c r="O383" s="217"/>
      <c r="P383" s="507">
        <f>P384</f>
        <v>99.664</v>
      </c>
      <c r="Q383" s="298"/>
    </row>
    <row r="384" spans="1:17" ht="25.5" customHeight="1">
      <c r="A384" s="85" t="s">
        <v>177</v>
      </c>
      <c r="B384" s="67" t="s">
        <v>227</v>
      </c>
      <c r="C384" s="163">
        <v>99.664</v>
      </c>
      <c r="D384" s="219"/>
      <c r="E384" s="219"/>
      <c r="F384" s="305">
        <v>99.664</v>
      </c>
      <c r="G384" s="303"/>
      <c r="H384" s="163">
        <v>99.664</v>
      </c>
      <c r="I384" s="219"/>
      <c r="J384" s="219"/>
      <c r="K384" s="305">
        <v>99.664</v>
      </c>
      <c r="L384" s="420"/>
      <c r="M384" s="163">
        <v>99.664</v>
      </c>
      <c r="N384" s="219"/>
      <c r="O384" s="219"/>
      <c r="P384" s="305">
        <v>99.664</v>
      </c>
      <c r="Q384" s="303"/>
    </row>
    <row r="385" spans="1:17" ht="15" customHeight="1">
      <c r="A385" s="87" t="s">
        <v>65</v>
      </c>
      <c r="B385" s="108" t="s">
        <v>220</v>
      </c>
      <c r="C385" s="205">
        <f>C386+C387</f>
        <v>206.155</v>
      </c>
      <c r="D385" s="188"/>
      <c r="E385" s="188"/>
      <c r="F385" s="426">
        <f>F386+F387</f>
        <v>206.155</v>
      </c>
      <c r="G385" s="281"/>
      <c r="H385" s="205">
        <f>H386+H387</f>
        <v>80.18</v>
      </c>
      <c r="I385" s="188"/>
      <c r="J385" s="188"/>
      <c r="K385" s="426">
        <f>K386+K387</f>
        <v>80.18</v>
      </c>
      <c r="L385" s="391"/>
      <c r="M385" s="205">
        <f>M386+M387</f>
        <v>80.18</v>
      </c>
      <c r="N385" s="188"/>
      <c r="O385" s="188"/>
      <c r="P385" s="426">
        <f>P386+P387</f>
        <v>80.18</v>
      </c>
      <c r="Q385" s="281"/>
    </row>
    <row r="386" spans="1:17" ht="25.5" customHeight="1">
      <c r="A386" s="87" t="s">
        <v>303</v>
      </c>
      <c r="B386" s="101" t="s">
        <v>436</v>
      </c>
      <c r="C386" s="139">
        <v>125.975</v>
      </c>
      <c r="D386" s="210"/>
      <c r="E386" s="428"/>
      <c r="F386" s="365">
        <v>125.975</v>
      </c>
      <c r="G386" s="281"/>
      <c r="H386" s="390">
        <v>0</v>
      </c>
      <c r="I386" s="210"/>
      <c r="J386" s="428"/>
      <c r="K386" s="365">
        <v>0</v>
      </c>
      <c r="L386" s="391"/>
      <c r="M386" s="390">
        <v>0</v>
      </c>
      <c r="N386" s="210"/>
      <c r="O386" s="428"/>
      <c r="P386" s="365">
        <v>0</v>
      </c>
      <c r="Q386" s="281"/>
    </row>
    <row r="387" spans="1:17" ht="25.5" customHeight="1">
      <c r="A387" s="87" t="s">
        <v>471</v>
      </c>
      <c r="B387" s="101" t="s">
        <v>227</v>
      </c>
      <c r="C387" s="139">
        <v>80.18</v>
      </c>
      <c r="D387" s="210"/>
      <c r="E387" s="428"/>
      <c r="F387" s="365">
        <v>80.18</v>
      </c>
      <c r="G387" s="281"/>
      <c r="H387" s="139">
        <v>80.18</v>
      </c>
      <c r="I387" s="210"/>
      <c r="J387" s="428"/>
      <c r="K387" s="365">
        <v>80.18</v>
      </c>
      <c r="L387" s="391"/>
      <c r="M387" s="139">
        <v>80.18</v>
      </c>
      <c r="N387" s="210"/>
      <c r="O387" s="428"/>
      <c r="P387" s="365">
        <v>80.18</v>
      </c>
      <c r="Q387" s="281"/>
    </row>
    <row r="388" spans="1:17" ht="16.5" customHeight="1">
      <c r="A388" s="87" t="s">
        <v>76</v>
      </c>
      <c r="B388" s="108" t="s">
        <v>446</v>
      </c>
      <c r="C388" s="205">
        <f>C389+C390</f>
        <v>75.021</v>
      </c>
      <c r="D388" s="188"/>
      <c r="E388" s="417"/>
      <c r="F388" s="426">
        <f>F389+F390</f>
        <v>75.021</v>
      </c>
      <c r="G388" s="281"/>
      <c r="H388" s="205">
        <f>H389+H390</f>
        <v>75.021</v>
      </c>
      <c r="I388" s="188"/>
      <c r="J388" s="417"/>
      <c r="K388" s="426">
        <f>K389+K390</f>
        <v>75.021</v>
      </c>
      <c r="L388" s="391"/>
      <c r="M388" s="205">
        <f>M389+M390</f>
        <v>75.021</v>
      </c>
      <c r="N388" s="188"/>
      <c r="O388" s="417"/>
      <c r="P388" s="426">
        <f>P389+P390</f>
        <v>75.021</v>
      </c>
      <c r="Q388" s="281"/>
    </row>
    <row r="389" spans="1:17" ht="38.25" customHeight="1">
      <c r="A389" s="87" t="s">
        <v>162</v>
      </c>
      <c r="B389" s="101" t="s">
        <v>472</v>
      </c>
      <c r="C389" s="139">
        <v>50</v>
      </c>
      <c r="D389" s="121"/>
      <c r="E389" s="121"/>
      <c r="F389" s="176">
        <v>50</v>
      </c>
      <c r="G389" s="281"/>
      <c r="H389" s="139">
        <v>50</v>
      </c>
      <c r="I389" s="121"/>
      <c r="J389" s="121"/>
      <c r="K389" s="176">
        <v>50</v>
      </c>
      <c r="L389" s="391"/>
      <c r="M389" s="139">
        <v>50</v>
      </c>
      <c r="N389" s="121"/>
      <c r="O389" s="121"/>
      <c r="P389" s="176">
        <v>50</v>
      </c>
      <c r="Q389" s="281"/>
    </row>
    <row r="390" spans="1:17" ht="28.5" customHeight="1">
      <c r="A390" s="87" t="s">
        <v>163</v>
      </c>
      <c r="B390" s="101" t="s">
        <v>473</v>
      </c>
      <c r="C390" s="139">
        <v>25.021</v>
      </c>
      <c r="D390" s="121"/>
      <c r="E390" s="121"/>
      <c r="F390" s="121">
        <v>25.021</v>
      </c>
      <c r="G390" s="281"/>
      <c r="H390" s="139">
        <v>25.021</v>
      </c>
      <c r="I390" s="121"/>
      <c r="J390" s="121"/>
      <c r="K390" s="121">
        <v>25.021</v>
      </c>
      <c r="L390" s="391"/>
      <c r="M390" s="139">
        <v>25.021</v>
      </c>
      <c r="N390" s="121"/>
      <c r="O390" s="121"/>
      <c r="P390" s="121">
        <v>25.021</v>
      </c>
      <c r="Q390" s="281"/>
    </row>
    <row r="391" spans="1:17" ht="15" customHeight="1">
      <c r="A391" s="87" t="s">
        <v>45</v>
      </c>
      <c r="B391" s="506" t="s">
        <v>427</v>
      </c>
      <c r="C391" s="181">
        <f>C392</f>
        <v>234.964</v>
      </c>
      <c r="D391" s="186"/>
      <c r="E391" s="186"/>
      <c r="F391" s="430">
        <f>F392</f>
        <v>234.964</v>
      </c>
      <c r="G391" s="281"/>
      <c r="H391" s="181">
        <f>H392</f>
        <v>0</v>
      </c>
      <c r="I391" s="186"/>
      <c r="J391" s="186"/>
      <c r="K391" s="430">
        <f>K392</f>
        <v>0</v>
      </c>
      <c r="L391" s="391"/>
      <c r="M391" s="181">
        <f>M392</f>
        <v>0</v>
      </c>
      <c r="N391" s="186"/>
      <c r="O391" s="186"/>
      <c r="P391" s="430">
        <f>P392</f>
        <v>0</v>
      </c>
      <c r="Q391" s="281"/>
    </row>
    <row r="392" spans="1:17" ht="36.75" customHeight="1">
      <c r="A392" s="502" t="s">
        <v>16</v>
      </c>
      <c r="B392" s="101" t="s">
        <v>428</v>
      </c>
      <c r="C392" s="139">
        <v>234.964</v>
      </c>
      <c r="D392" s="121"/>
      <c r="E392" s="121"/>
      <c r="F392" s="229">
        <v>234.964</v>
      </c>
      <c r="G392" s="124"/>
      <c r="H392" s="173">
        <v>0</v>
      </c>
      <c r="I392" s="176"/>
      <c r="J392" s="176"/>
      <c r="K392" s="176">
        <v>0</v>
      </c>
      <c r="L392" s="297"/>
      <c r="M392" s="173">
        <v>0</v>
      </c>
      <c r="N392" s="176"/>
      <c r="O392" s="176"/>
      <c r="P392" s="176">
        <v>0</v>
      </c>
      <c r="Q392" s="124"/>
    </row>
    <row r="393" spans="1:17" ht="15" customHeight="1">
      <c r="A393" s="502" t="s">
        <v>66</v>
      </c>
      <c r="B393" s="108" t="s">
        <v>429</v>
      </c>
      <c r="C393" s="205">
        <f>C394</f>
        <v>14.964</v>
      </c>
      <c r="D393" s="188"/>
      <c r="E393" s="188"/>
      <c r="F393" s="426">
        <f>F394</f>
        <v>14.964</v>
      </c>
      <c r="G393" s="124"/>
      <c r="H393" s="205">
        <f>H394</f>
        <v>0</v>
      </c>
      <c r="I393" s="188"/>
      <c r="J393" s="188"/>
      <c r="K393" s="426">
        <f>K394</f>
        <v>0</v>
      </c>
      <c r="L393" s="297"/>
      <c r="M393" s="205">
        <f>M394</f>
        <v>0</v>
      </c>
      <c r="N393" s="188"/>
      <c r="O393" s="188"/>
      <c r="P393" s="426">
        <f>P394</f>
        <v>0</v>
      </c>
      <c r="Q393" s="124"/>
    </row>
    <row r="394" spans="1:17" ht="49.5" customHeight="1">
      <c r="A394" s="502" t="s">
        <v>435</v>
      </c>
      <c r="B394" s="101" t="s">
        <v>430</v>
      </c>
      <c r="C394" s="139">
        <v>14.964</v>
      </c>
      <c r="D394" s="121"/>
      <c r="E394" s="121"/>
      <c r="F394" s="229">
        <v>14.964</v>
      </c>
      <c r="G394" s="124"/>
      <c r="H394" s="173">
        <v>0</v>
      </c>
      <c r="I394" s="176"/>
      <c r="J394" s="176"/>
      <c r="K394" s="176">
        <v>0</v>
      </c>
      <c r="L394" s="297"/>
      <c r="M394" s="173">
        <v>0</v>
      </c>
      <c r="N394" s="176"/>
      <c r="O394" s="176"/>
      <c r="P394" s="176">
        <v>0</v>
      </c>
      <c r="Q394" s="124"/>
    </row>
    <row r="395" spans="1:17" ht="15.75" customHeight="1">
      <c r="A395" s="502" t="s">
        <v>54</v>
      </c>
      <c r="B395" s="108" t="s">
        <v>431</v>
      </c>
      <c r="C395" s="205">
        <f>C396</f>
        <v>103.293</v>
      </c>
      <c r="D395" s="188"/>
      <c r="E395" s="188"/>
      <c r="F395" s="426">
        <f>F396</f>
        <v>103.293</v>
      </c>
      <c r="G395" s="124"/>
      <c r="H395" s="205">
        <f>H396</f>
        <v>0</v>
      </c>
      <c r="I395" s="188"/>
      <c r="J395" s="188"/>
      <c r="K395" s="426">
        <f>K396</f>
        <v>0</v>
      </c>
      <c r="L395" s="297"/>
      <c r="M395" s="205">
        <f>M396</f>
        <v>0</v>
      </c>
      <c r="N395" s="188"/>
      <c r="O395" s="188"/>
      <c r="P395" s="426">
        <f>P396</f>
        <v>0</v>
      </c>
      <c r="Q395" s="124"/>
    </row>
    <row r="396" spans="1:17" ht="27" customHeight="1">
      <c r="A396" s="502" t="s">
        <v>198</v>
      </c>
      <c r="B396" s="101" t="s">
        <v>227</v>
      </c>
      <c r="C396" s="139">
        <v>103.293</v>
      </c>
      <c r="D396" s="121"/>
      <c r="E396" s="121"/>
      <c r="F396" s="229">
        <v>103.293</v>
      </c>
      <c r="G396" s="124"/>
      <c r="H396" s="173">
        <v>0</v>
      </c>
      <c r="I396" s="176"/>
      <c r="J396" s="176"/>
      <c r="K396" s="176">
        <v>0</v>
      </c>
      <c r="L396" s="297"/>
      <c r="M396" s="173">
        <v>0</v>
      </c>
      <c r="N396" s="176"/>
      <c r="O396" s="176"/>
      <c r="P396" s="176">
        <v>0</v>
      </c>
      <c r="Q396" s="124"/>
    </row>
    <row r="397" spans="1:17" ht="14.25" customHeight="1">
      <c r="A397" s="502" t="s">
        <v>68</v>
      </c>
      <c r="B397" s="108" t="s">
        <v>432</v>
      </c>
      <c r="C397" s="205">
        <f>C398</f>
        <v>49.887</v>
      </c>
      <c r="D397" s="188"/>
      <c r="E397" s="188"/>
      <c r="F397" s="426">
        <f>F398</f>
        <v>49.887</v>
      </c>
      <c r="G397" s="124"/>
      <c r="H397" s="205">
        <f>H398</f>
        <v>0</v>
      </c>
      <c r="I397" s="188"/>
      <c r="J397" s="188"/>
      <c r="K397" s="426">
        <f>K398</f>
        <v>0</v>
      </c>
      <c r="L397" s="297"/>
      <c r="M397" s="205">
        <f>M398</f>
        <v>0</v>
      </c>
      <c r="N397" s="188"/>
      <c r="O397" s="188"/>
      <c r="P397" s="426">
        <f>P398</f>
        <v>0</v>
      </c>
      <c r="Q397" s="124"/>
    </row>
    <row r="398" spans="1:17" ht="25.5" customHeight="1">
      <c r="A398" s="502" t="s">
        <v>437</v>
      </c>
      <c r="B398" s="101" t="s">
        <v>474</v>
      </c>
      <c r="C398" s="139">
        <v>49.887</v>
      </c>
      <c r="D398" s="121"/>
      <c r="E398" s="121"/>
      <c r="F398" s="229">
        <v>49.887</v>
      </c>
      <c r="G398" s="124"/>
      <c r="H398" s="173">
        <v>0</v>
      </c>
      <c r="I398" s="176"/>
      <c r="J398" s="176"/>
      <c r="K398" s="176">
        <v>0</v>
      </c>
      <c r="L398" s="297"/>
      <c r="M398" s="173">
        <v>0</v>
      </c>
      <c r="N398" s="176"/>
      <c r="O398" s="176"/>
      <c r="P398" s="176">
        <v>0</v>
      </c>
      <c r="Q398" s="124"/>
    </row>
    <row r="399" spans="1:17" ht="16.5" customHeight="1">
      <c r="A399" s="502" t="s">
        <v>36</v>
      </c>
      <c r="B399" s="108" t="s">
        <v>434</v>
      </c>
      <c r="C399" s="205">
        <f>C400</f>
        <v>386.174</v>
      </c>
      <c r="D399" s="188"/>
      <c r="E399" s="188"/>
      <c r="F399" s="426">
        <f>F400</f>
        <v>386.174</v>
      </c>
      <c r="G399" s="124"/>
      <c r="H399" s="205">
        <f>H400</f>
        <v>0</v>
      </c>
      <c r="I399" s="188"/>
      <c r="J399" s="188"/>
      <c r="K399" s="426">
        <f>K400</f>
        <v>0</v>
      </c>
      <c r="L399" s="124"/>
      <c r="M399" s="205">
        <f>M400</f>
        <v>0</v>
      </c>
      <c r="N399" s="188"/>
      <c r="O399" s="188"/>
      <c r="P399" s="426">
        <f>P400</f>
        <v>0</v>
      </c>
      <c r="Q399" s="124"/>
    </row>
    <row r="400" spans="1:17" ht="27.75" customHeight="1">
      <c r="A400" s="502" t="s">
        <v>16</v>
      </c>
      <c r="B400" s="101" t="s">
        <v>227</v>
      </c>
      <c r="C400" s="139">
        <v>386.174</v>
      </c>
      <c r="D400" s="121"/>
      <c r="E400" s="121"/>
      <c r="F400" s="176">
        <v>386.174</v>
      </c>
      <c r="G400" s="124"/>
      <c r="H400" s="173">
        <v>0</v>
      </c>
      <c r="I400" s="176"/>
      <c r="J400" s="176"/>
      <c r="K400" s="176">
        <v>0</v>
      </c>
      <c r="L400" s="124"/>
      <c r="M400" s="173">
        <v>0</v>
      </c>
      <c r="N400" s="176"/>
      <c r="O400" s="176"/>
      <c r="P400" s="176">
        <v>0</v>
      </c>
      <c r="Q400" s="124"/>
    </row>
    <row r="401" spans="1:17" ht="13.5" customHeight="1">
      <c r="A401" s="502" t="s">
        <v>86</v>
      </c>
      <c r="B401" s="108" t="s">
        <v>438</v>
      </c>
      <c r="C401" s="205">
        <f>C402</f>
        <v>84.986</v>
      </c>
      <c r="D401" s="186"/>
      <c r="E401" s="427"/>
      <c r="F401" s="426">
        <f>F402</f>
        <v>84.986</v>
      </c>
      <c r="G401" s="281"/>
      <c r="H401" s="205">
        <f>H402</f>
        <v>0</v>
      </c>
      <c r="I401" s="186"/>
      <c r="J401" s="427"/>
      <c r="K401" s="426">
        <f>K402</f>
        <v>0</v>
      </c>
      <c r="L401" s="281"/>
      <c r="M401" s="205">
        <f>M402</f>
        <v>0</v>
      </c>
      <c r="N401" s="186"/>
      <c r="O401" s="427"/>
      <c r="P401" s="426">
        <f>P402</f>
        <v>0</v>
      </c>
      <c r="Q401" s="281"/>
    </row>
    <row r="402" spans="1:17" ht="24.75" customHeight="1" thickBot="1">
      <c r="A402" s="86" t="s">
        <v>439</v>
      </c>
      <c r="B402" s="84" t="s">
        <v>227</v>
      </c>
      <c r="C402" s="162">
        <v>84.986</v>
      </c>
      <c r="D402" s="284"/>
      <c r="E402" s="500"/>
      <c r="F402" s="508">
        <v>84.986</v>
      </c>
      <c r="G402" s="285"/>
      <c r="H402" s="367">
        <v>0</v>
      </c>
      <c r="I402" s="368"/>
      <c r="J402" s="368"/>
      <c r="K402" s="368">
        <v>0</v>
      </c>
      <c r="L402" s="285"/>
      <c r="M402" s="367">
        <v>0</v>
      </c>
      <c r="N402" s="368"/>
      <c r="O402" s="368"/>
      <c r="P402" s="368">
        <v>0</v>
      </c>
      <c r="Q402" s="285"/>
    </row>
    <row r="403" spans="1:17" ht="99.75" customHeight="1" thickBot="1">
      <c r="A403" s="65" t="s">
        <v>87</v>
      </c>
      <c r="B403" s="230" t="s">
        <v>425</v>
      </c>
      <c r="C403" s="183">
        <f>C404+C407</f>
        <v>1400</v>
      </c>
      <c r="D403" s="398"/>
      <c r="E403" s="398"/>
      <c r="F403" s="398">
        <f>F404+F407</f>
        <v>1400</v>
      </c>
      <c r="G403" s="397"/>
      <c r="H403" s="400">
        <f>H404+H407</f>
        <v>200</v>
      </c>
      <c r="I403" s="398"/>
      <c r="J403" s="398"/>
      <c r="K403" s="398">
        <f>K404+K407</f>
        <v>200</v>
      </c>
      <c r="L403" s="399"/>
      <c r="M403" s="400">
        <f>M404+M407</f>
        <v>57</v>
      </c>
      <c r="N403" s="398"/>
      <c r="O403" s="398"/>
      <c r="P403" s="398">
        <f>P404+P407</f>
        <v>57</v>
      </c>
      <c r="Q403" s="399"/>
    </row>
    <row r="404" spans="1:17" ht="30" customHeight="1">
      <c r="A404" s="85" t="s">
        <v>81</v>
      </c>
      <c r="B404" s="528" t="s">
        <v>84</v>
      </c>
      <c r="C404" s="158">
        <f>C405+C406</f>
        <v>1200</v>
      </c>
      <c r="D404" s="198"/>
      <c r="E404" s="198"/>
      <c r="F404" s="198">
        <f>F405+F406</f>
        <v>1200</v>
      </c>
      <c r="G404" s="407"/>
      <c r="H404" s="414">
        <f>H405</f>
        <v>0</v>
      </c>
      <c r="I404" s="198"/>
      <c r="J404" s="198"/>
      <c r="K404" s="198">
        <f>K405</f>
        <v>0</v>
      </c>
      <c r="L404" s="407"/>
      <c r="M404" s="414">
        <f>M405</f>
        <v>0</v>
      </c>
      <c r="N404" s="198"/>
      <c r="O404" s="198"/>
      <c r="P404" s="198">
        <f>P405</f>
        <v>0</v>
      </c>
      <c r="Q404" s="303"/>
    </row>
    <row r="405" spans="1:17" ht="59.25" customHeight="1">
      <c r="A405" s="13" t="s">
        <v>82</v>
      </c>
      <c r="B405" s="101" t="s">
        <v>222</v>
      </c>
      <c r="C405" s="139">
        <v>400</v>
      </c>
      <c r="D405" s="121"/>
      <c r="E405" s="121"/>
      <c r="F405" s="121">
        <v>400</v>
      </c>
      <c r="G405" s="124"/>
      <c r="H405" s="123">
        <v>0</v>
      </c>
      <c r="I405" s="121"/>
      <c r="J405" s="121"/>
      <c r="K405" s="121">
        <v>0</v>
      </c>
      <c r="L405" s="124"/>
      <c r="M405" s="123">
        <v>0</v>
      </c>
      <c r="N405" s="121"/>
      <c r="O405" s="121"/>
      <c r="P405" s="121">
        <v>0</v>
      </c>
      <c r="Q405" s="124"/>
    </row>
    <row r="406" spans="1:17" ht="55.5" customHeight="1">
      <c r="A406" s="13" t="s">
        <v>83</v>
      </c>
      <c r="B406" s="101" t="s">
        <v>426</v>
      </c>
      <c r="C406" s="139">
        <v>800</v>
      </c>
      <c r="D406" s="121"/>
      <c r="E406" s="121"/>
      <c r="F406" s="121">
        <v>800</v>
      </c>
      <c r="G406" s="124"/>
      <c r="H406" s="123">
        <v>0</v>
      </c>
      <c r="I406" s="121"/>
      <c r="J406" s="121"/>
      <c r="K406" s="121">
        <v>0</v>
      </c>
      <c r="L406" s="124"/>
      <c r="M406" s="123">
        <v>0</v>
      </c>
      <c r="N406" s="121"/>
      <c r="O406" s="121"/>
      <c r="P406" s="121">
        <v>0</v>
      </c>
      <c r="Q406" s="124"/>
    </row>
    <row r="407" spans="1:17" ht="21.75" customHeight="1">
      <c r="A407" s="122" t="s">
        <v>37</v>
      </c>
      <c r="B407" s="536" t="s">
        <v>280</v>
      </c>
      <c r="C407" s="205">
        <f>C408</f>
        <v>200</v>
      </c>
      <c r="D407" s="188"/>
      <c r="E407" s="188"/>
      <c r="F407" s="188">
        <f>F408</f>
        <v>200</v>
      </c>
      <c r="G407" s="124"/>
      <c r="H407" s="292">
        <f>H408</f>
        <v>200</v>
      </c>
      <c r="I407" s="188"/>
      <c r="J407" s="188"/>
      <c r="K407" s="188">
        <f>K408</f>
        <v>200</v>
      </c>
      <c r="L407" s="124"/>
      <c r="M407" s="292">
        <f>M408</f>
        <v>57</v>
      </c>
      <c r="N407" s="188"/>
      <c r="O407" s="188"/>
      <c r="P407" s="188">
        <f>P408</f>
        <v>57</v>
      </c>
      <c r="Q407" s="124"/>
    </row>
    <row r="408" spans="1:17" ht="60" customHeight="1" thickBot="1">
      <c r="A408" s="14" t="s">
        <v>57</v>
      </c>
      <c r="B408" s="84" t="s">
        <v>244</v>
      </c>
      <c r="C408" s="162">
        <v>200</v>
      </c>
      <c r="D408" s="193"/>
      <c r="E408" s="193"/>
      <c r="F408" s="193">
        <v>200</v>
      </c>
      <c r="G408" s="298"/>
      <c r="H408" s="224">
        <v>200</v>
      </c>
      <c r="I408" s="193"/>
      <c r="J408" s="193"/>
      <c r="K408" s="193">
        <v>200</v>
      </c>
      <c r="L408" s="298"/>
      <c r="M408" s="224">
        <v>57</v>
      </c>
      <c r="N408" s="193"/>
      <c r="O408" s="193"/>
      <c r="P408" s="193">
        <v>57</v>
      </c>
      <c r="Q408" s="298"/>
    </row>
    <row r="409" spans="1:17" ht="60.75" customHeight="1" thickBot="1">
      <c r="A409" s="66" t="s">
        <v>245</v>
      </c>
      <c r="B409" s="230" t="s">
        <v>255</v>
      </c>
      <c r="C409" s="606">
        <f>C410</f>
        <v>2129</v>
      </c>
      <c r="D409" s="398"/>
      <c r="E409" s="398"/>
      <c r="F409" s="398">
        <f>F410</f>
        <v>2129</v>
      </c>
      <c r="G409" s="399"/>
      <c r="H409" s="400">
        <f>H410</f>
        <v>65</v>
      </c>
      <c r="I409" s="398"/>
      <c r="J409" s="398"/>
      <c r="K409" s="398">
        <f>K410</f>
        <v>65</v>
      </c>
      <c r="L409" s="399"/>
      <c r="M409" s="400">
        <f>M410</f>
        <v>0</v>
      </c>
      <c r="N409" s="398"/>
      <c r="O409" s="398"/>
      <c r="P409" s="398">
        <f>P410</f>
        <v>0</v>
      </c>
      <c r="Q409" s="399"/>
    </row>
    <row r="410" spans="1:17" ht="58.5" customHeight="1" thickBot="1">
      <c r="A410" s="77" t="s">
        <v>81</v>
      </c>
      <c r="B410" s="125" t="s">
        <v>246</v>
      </c>
      <c r="C410" s="607">
        <v>2129</v>
      </c>
      <c r="D410" s="396"/>
      <c r="E410" s="396"/>
      <c r="F410" s="396">
        <v>2129</v>
      </c>
      <c r="G410" s="399"/>
      <c r="H410" s="402">
        <v>65</v>
      </c>
      <c r="I410" s="396"/>
      <c r="J410" s="396"/>
      <c r="K410" s="396">
        <v>65</v>
      </c>
      <c r="L410" s="399"/>
      <c r="M410" s="402">
        <v>0</v>
      </c>
      <c r="N410" s="396"/>
      <c r="O410" s="396"/>
      <c r="P410" s="396">
        <v>0</v>
      </c>
      <c r="Q410" s="399"/>
    </row>
    <row r="411" spans="1:17" ht="41.25" customHeight="1" thickBot="1">
      <c r="A411" s="66" t="s">
        <v>292</v>
      </c>
      <c r="B411" s="230" t="s">
        <v>304</v>
      </c>
      <c r="C411" s="606">
        <f>C412</f>
        <v>31085.4</v>
      </c>
      <c r="D411" s="398"/>
      <c r="E411" s="398">
        <f>E412</f>
        <v>31085.4</v>
      </c>
      <c r="F411" s="398"/>
      <c r="G411" s="180"/>
      <c r="H411" s="400">
        <f>H412</f>
        <v>0</v>
      </c>
      <c r="I411" s="398"/>
      <c r="J411" s="398">
        <f>J412</f>
        <v>0</v>
      </c>
      <c r="K411" s="398"/>
      <c r="L411" s="180"/>
      <c r="M411" s="431">
        <f>M412</f>
        <v>0</v>
      </c>
      <c r="N411" s="398"/>
      <c r="O411" s="398">
        <f>O412</f>
        <v>0</v>
      </c>
      <c r="P411" s="396"/>
      <c r="Q411" s="399"/>
    </row>
    <row r="412" spans="1:17" ht="74.25" customHeight="1" thickBot="1">
      <c r="A412" s="77" t="s">
        <v>81</v>
      </c>
      <c r="B412" s="125" t="s">
        <v>293</v>
      </c>
      <c r="C412" s="607">
        <v>31085.4</v>
      </c>
      <c r="D412" s="396"/>
      <c r="E412" s="396">
        <v>31085.4</v>
      </c>
      <c r="F412" s="396"/>
      <c r="G412" s="399"/>
      <c r="H412" s="402">
        <v>0</v>
      </c>
      <c r="I412" s="396"/>
      <c r="J412" s="396">
        <v>0</v>
      </c>
      <c r="K412" s="396"/>
      <c r="L412" s="399"/>
      <c r="M412" s="402">
        <v>0</v>
      </c>
      <c r="N412" s="396"/>
      <c r="O412" s="396">
        <v>0</v>
      </c>
      <c r="P412" s="396"/>
      <c r="Q412" s="399"/>
    </row>
    <row r="413" spans="1:17" ht="20.25" customHeight="1" thickBot="1">
      <c r="A413" s="100"/>
      <c r="B413" s="432" t="s">
        <v>88</v>
      </c>
      <c r="C413" s="410">
        <v>458771.763</v>
      </c>
      <c r="D413" s="405">
        <f>D8+D35+D42+D44+D56+D70+D86+D97+D136+D150+D162+D176+D276+D285+D289+D305+D310+D333+D337+D340+D352+D403+D409</f>
        <v>25680.451</v>
      </c>
      <c r="E413" s="405">
        <f>E8+E35+E42+E44+E56+E70+E86+E97+E136+E150+E162+E176+E276+E285+E289+E305+E310+E333+E337+E340+E352+E403+E409+E411</f>
        <v>143746.449</v>
      </c>
      <c r="F413" s="405">
        <f>F8+F35+F42+F44+F56+F70+F86+F97+F136+F150+F162+F176+F276+F285+F289+F305+F310+F333+F337+F340+F352+F403+F409</f>
        <v>269344.863</v>
      </c>
      <c r="G413" s="412">
        <f>G8+G35+G42+G44+G56+G70+G86+G97+G136+G150+G162+G176+G276+G285+G289+G305+G310+G333+G337+G340+G352+G403+G409</f>
        <v>20000</v>
      </c>
      <c r="H413" s="410">
        <f>H8+H35+H42+H44+H56+H70+H86+H97+H136+H150+H162+H176+H276+H285+H289+H305+H310+H333+H337+H340+H352+H403+H409+H411</f>
        <v>298226.466</v>
      </c>
      <c r="I413" s="405">
        <f>I8+I35+I42+I44+I56+I70+I86+I97+I136+I150+I162+I176+I276+I285+I289+I305+I310+I333+I337+I340+I352+I403+I409</f>
        <v>6650.7080000000005</v>
      </c>
      <c r="J413" s="405">
        <f>J8+J35+J42+J44+J56+J70+J86+J97+J136+J150+J162+J176+J276+J285+J289+J305+J310+J333+J337+J340+J352+J403+J409+J411</f>
        <v>87183.481</v>
      </c>
      <c r="K413" s="405">
        <f>K8+K35+K42+K44+K56+K70+K86+K97+K136+K150+K162+K176+K276+K285+K289+K305+K310+K333+K337+K340+K352+K403+K409</f>
        <v>167427.86699999997</v>
      </c>
      <c r="L413" s="412">
        <f>L8+L35+L42+L44+L56+L70+L86+L97+L136+L150+L162+L176+L276+L285+L289+L305+L310+L333+L337+L340+L352+L403+L409</f>
        <v>36964.41</v>
      </c>
      <c r="M413" s="410">
        <f>M8+M35+M42+M44+M56+M70+M86+M97+M136+M150+M162+M176+M276+M285+M289+M305+M310+M333+M337+M340+M352+M403+M409+M411</f>
        <v>204272.25999999998</v>
      </c>
      <c r="N413" s="405">
        <f>N8+N35+N42+N44+N56+N70+N86+N97+N136+N150+N162+N176+N276+N285+N289+N305+N310+N333+N337+N340+N352+N403+N409</f>
        <v>17249.959000000003</v>
      </c>
      <c r="O413" s="405">
        <f>O8+O35+O42+O44+O56+O70+O86+O97+O136+O150+O162+O176+O276+O285+O289+O305+O310+O333+O337+O340+O352+O403+O409+O411</f>
        <v>32498.331000000002</v>
      </c>
      <c r="P413" s="405">
        <f>P8+P35+P42+P44+P56+P70+P86+P97+P136+P150+P162+P176+P276+P285+P289+P305+P310+P333+P337+P340+P352+P403+P409</f>
        <v>143802.56</v>
      </c>
      <c r="Q413" s="180">
        <f>Q8+Q35+Q42+Q44+Q56+Q70+Q86+Q97+Q136+Q150+Q162+Q176+Q276+Q285+Q289+Q305+Q310+Q333+Q337+Q340+Q352+Q403+Q409</f>
        <v>10721.41</v>
      </c>
    </row>
    <row r="414" spans="1:17" ht="33" customHeight="1">
      <c r="A414" s="6"/>
      <c r="C414" s="140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24" customHeight="1">
      <c r="A415" s="18"/>
      <c r="B415" s="621" t="s">
        <v>475</v>
      </c>
      <c r="C415" s="621"/>
      <c r="D415" s="621"/>
      <c r="E415" s="621"/>
      <c r="F415" s="9"/>
      <c r="G415" s="22"/>
      <c r="H415" s="22"/>
      <c r="I415" s="22"/>
      <c r="J415" s="22"/>
      <c r="K415" s="616" t="s">
        <v>476</v>
      </c>
      <c r="L415" s="616"/>
      <c r="M415" s="616"/>
      <c r="N415" s="616"/>
      <c r="O415" s="2"/>
      <c r="P415" s="1"/>
      <c r="Q415" s="1"/>
    </row>
    <row r="416" spans="1:17" ht="22.5" customHeight="1">
      <c r="A416" s="18"/>
      <c r="B416" s="621"/>
      <c r="C416" s="621"/>
      <c r="D416" s="621"/>
      <c r="E416" s="621"/>
      <c r="F416" s="9"/>
      <c r="G416" s="22"/>
      <c r="H416" s="22"/>
      <c r="I416" s="9"/>
      <c r="J416" s="1"/>
      <c r="K416" s="616"/>
      <c r="L416" s="616"/>
      <c r="M416" s="616"/>
      <c r="N416" s="616"/>
      <c r="O416" s="2"/>
      <c r="P416" s="1"/>
      <c r="Q416" s="1"/>
    </row>
    <row r="417" spans="1:17" ht="29.25" customHeight="1">
      <c r="A417" s="9"/>
      <c r="B417" s="23" t="s">
        <v>44</v>
      </c>
      <c r="C417" s="141"/>
      <c r="D417" s="9"/>
      <c r="E417" s="10"/>
      <c r="F417" s="9"/>
      <c r="G417" s="9"/>
      <c r="H417" s="9"/>
      <c r="I417" s="9"/>
      <c r="J417" s="1"/>
      <c r="K417" s="1"/>
      <c r="L417" s="1"/>
      <c r="M417" s="1"/>
      <c r="N417" s="1"/>
      <c r="O417" s="2"/>
      <c r="P417" s="1"/>
      <c r="Q417" s="1"/>
    </row>
    <row r="418" spans="1:17" ht="10.5" customHeight="1">
      <c r="A418" s="9"/>
      <c r="B418" s="9"/>
      <c r="C418" s="141"/>
      <c r="D418" s="9"/>
      <c r="E418" s="10"/>
      <c r="F418" s="9"/>
      <c r="G418" s="9"/>
      <c r="H418" s="9"/>
      <c r="I418" s="9"/>
      <c r="J418" s="1"/>
      <c r="K418" s="1"/>
      <c r="L418" s="1"/>
      <c r="M418" s="1"/>
      <c r="N418" s="1"/>
      <c r="O418" s="2"/>
      <c r="P418" s="1"/>
      <c r="Q418" s="1"/>
    </row>
    <row r="419" spans="1:17" ht="22.5" customHeight="1">
      <c r="A419" s="11"/>
      <c r="B419" s="622" t="s">
        <v>477</v>
      </c>
      <c r="C419" s="622"/>
      <c r="D419" s="622"/>
      <c r="E419" s="622"/>
      <c r="F419" s="19"/>
      <c r="G419" s="19"/>
      <c r="H419" s="19"/>
      <c r="I419" s="19"/>
      <c r="J419" s="1"/>
      <c r="K419" s="617" t="s">
        <v>478</v>
      </c>
      <c r="L419" s="617"/>
      <c r="M419" s="617"/>
      <c r="N419" s="617"/>
      <c r="O419" s="2"/>
      <c r="P419" s="1"/>
      <c r="Q419" s="1"/>
    </row>
    <row r="420" spans="1:17" ht="22.5" customHeight="1">
      <c r="A420" s="11"/>
      <c r="B420" s="622"/>
      <c r="C420" s="622"/>
      <c r="D420" s="622"/>
      <c r="E420" s="622"/>
      <c r="F420" s="19"/>
      <c r="G420" s="19"/>
      <c r="H420" s="19"/>
      <c r="I420" s="19"/>
      <c r="J420" s="22"/>
      <c r="K420" s="617"/>
      <c r="L420" s="617"/>
      <c r="M420" s="617"/>
      <c r="N420" s="617"/>
      <c r="O420" s="2"/>
      <c r="P420" s="1"/>
      <c r="Q420" s="1"/>
    </row>
    <row r="421" spans="1:17" ht="12" customHeight="1">
      <c r="A421" s="11"/>
      <c r="B421" s="622"/>
      <c r="C421" s="622"/>
      <c r="D421" s="622"/>
      <c r="E421" s="622"/>
      <c r="F421" s="19"/>
      <c r="G421" s="19"/>
      <c r="H421" s="19"/>
      <c r="I421" s="19"/>
      <c r="J421" s="1"/>
      <c r="K421" s="617"/>
      <c r="L421" s="617"/>
      <c r="M421" s="617"/>
      <c r="N421" s="617"/>
      <c r="O421" s="2"/>
      <c r="P421" s="1"/>
      <c r="Q421" s="1"/>
    </row>
    <row r="422" spans="1:17" ht="40.5" customHeight="1">
      <c r="A422" s="9"/>
      <c r="B422" s="11"/>
      <c r="C422" s="142"/>
      <c r="D422" s="9"/>
      <c r="E422" s="10"/>
      <c r="F422" s="9"/>
      <c r="G422" s="9"/>
      <c r="H422" s="9"/>
      <c r="I422" s="9"/>
      <c r="J422" s="1"/>
      <c r="K422" s="1"/>
      <c r="L422" s="1"/>
      <c r="M422" s="1"/>
      <c r="N422" s="1"/>
      <c r="O422" s="2"/>
      <c r="P422" s="1"/>
      <c r="Q422" s="1"/>
    </row>
    <row r="423" spans="1:17" ht="49.5" customHeight="1">
      <c r="A423" s="9"/>
      <c r="B423" s="9"/>
      <c r="C423" s="141"/>
      <c r="D423" s="9"/>
      <c r="E423" s="10"/>
      <c r="F423" s="9"/>
      <c r="G423" s="9"/>
      <c r="H423" s="9"/>
      <c r="I423" s="9"/>
      <c r="J423" s="1"/>
      <c r="K423" s="1"/>
      <c r="L423" s="1"/>
      <c r="M423" s="1"/>
      <c r="N423" s="1"/>
      <c r="O423" s="2"/>
      <c r="P423" s="1"/>
      <c r="Q423" s="1"/>
    </row>
    <row r="424" spans="1:17" ht="26.25" customHeight="1">
      <c r="A424" s="620"/>
      <c r="B424" s="620"/>
      <c r="C424" s="142"/>
      <c r="D424" s="11"/>
      <c r="E424" s="12"/>
      <c r="F424" s="617"/>
      <c r="G424" s="617"/>
      <c r="H424" s="617"/>
      <c r="I424" s="617"/>
      <c r="J424" s="1"/>
      <c r="K424" s="1"/>
      <c r="L424" s="1"/>
      <c r="M424" s="1"/>
      <c r="N424" s="1"/>
      <c r="O424" s="2"/>
      <c r="P424" s="1"/>
      <c r="Q424" s="1"/>
    </row>
    <row r="425" spans="3:17" ht="27.75" customHeight="1">
      <c r="C425" s="140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3:17" ht="36.75" customHeight="1">
      <c r="C426" s="140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3:17" ht="36.75" customHeight="1">
      <c r="C427" s="140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3:17" ht="36.75" customHeight="1">
      <c r="C428" s="140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3:17" ht="36.75" customHeight="1">
      <c r="C429" s="140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3:17" ht="36.75" customHeight="1">
      <c r="C430" s="140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4:17" ht="36.75" customHeight="1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4:17" ht="36.75" customHeight="1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4:17" ht="36.75" customHeight="1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4:17" ht="36.75" customHeight="1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4:17" ht="36.75" customHeight="1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4:17" ht="36.75" customHeight="1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4:17" ht="36.75" customHeight="1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4:17" ht="36.75" customHeight="1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4:17" ht="36.75" customHeight="1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4:17" ht="36.75" customHeight="1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4:17" ht="36.75" customHeight="1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4:17" ht="36.75" customHeight="1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4:17" ht="36.75" customHeight="1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4:17" ht="63" customHeight="1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4:17" ht="63" customHeight="1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4:17" ht="63" customHeight="1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4:17" ht="63" customHeight="1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4:17" ht="63" customHeight="1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4:17" ht="63" customHeight="1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4:17" ht="63" customHeight="1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4:17" ht="63" customHeight="1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4:17" ht="63" customHeight="1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4:17" ht="59.25" customHeight="1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4:17" ht="44.25" customHeight="1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4:17" ht="42" customHeight="1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4:17" ht="58.5" customHeight="1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4:17" ht="67.5" customHeight="1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4:17" ht="81.75" customHeight="1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4:17" ht="87.75" customHeight="1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4:17" ht="51.75" customHeight="1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4:17" ht="48" customHeight="1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4:17" ht="47.25" customHeight="1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4:17" ht="84.75" customHeight="1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4:17" ht="57" customHeight="1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4:17" ht="35.25" customHeight="1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4:17" ht="47.25" customHeight="1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4:17" ht="56.25" customHeight="1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4:17" ht="24" customHeight="1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4:17" ht="48" customHeight="1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4:17" ht="36.75" customHeight="1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4:17" ht="18.75" customHeight="1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4:17" ht="34.5" customHeight="1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4:17" ht="60.75" customHeight="1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4:17" ht="23.25" customHeight="1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4:17" ht="45" customHeight="1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4:17" ht="35.25" customHeight="1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4:17" ht="35.25" customHeight="1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4:17" ht="33" customHeight="1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4:17" ht="72.75" customHeight="1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4:17" ht="14.25" customHeight="1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ht="36.75" customHeight="1"/>
    <row r="482" ht="36" customHeight="1"/>
    <row r="483" ht="22.5" customHeight="1"/>
    <row r="484" ht="13.5" customHeight="1"/>
    <row r="485" ht="24.75" customHeight="1"/>
    <row r="486" ht="36.75" customHeight="1"/>
    <row r="487" ht="11.25" customHeight="1"/>
    <row r="488" ht="35.25" customHeight="1"/>
    <row r="489" ht="34.5" customHeight="1"/>
    <row r="491" ht="22.5" customHeight="1"/>
    <row r="493" ht="12.75" customHeight="1"/>
    <row r="494" ht="24" customHeight="1"/>
    <row r="495" ht="36.75" customHeight="1"/>
    <row r="496" ht="23.25" customHeight="1"/>
    <row r="499" ht="34.5" customHeight="1"/>
    <row r="500" ht="24" customHeight="1"/>
    <row r="501" ht="33.75" customHeight="1"/>
    <row r="502" ht="13.5" customHeight="1"/>
    <row r="503" ht="22.5" customHeight="1"/>
    <row r="504" ht="23.25" customHeight="1"/>
    <row r="505" ht="45.75" customHeight="1"/>
    <row r="506" ht="21" customHeight="1"/>
    <row r="507" ht="15" customHeight="1"/>
    <row r="508" ht="12.75" customHeight="1"/>
    <row r="509" ht="12" customHeight="1"/>
    <row r="510" ht="12" customHeight="1"/>
    <row r="511" ht="13.5" customHeight="1"/>
    <row r="512" ht="13.5" customHeight="1"/>
    <row r="513" ht="12.75" customHeight="1"/>
    <row r="514" ht="12.75" customHeight="1"/>
    <row r="515" ht="12" customHeight="1"/>
    <row r="516" ht="12.75" customHeight="1"/>
    <row r="517" ht="13.5" customHeight="1"/>
    <row r="518" ht="12" customHeight="1"/>
    <row r="519" ht="21.75" customHeight="1"/>
    <row r="520" ht="13.5" customHeight="1"/>
    <row r="521" ht="21.75" customHeight="1"/>
    <row r="522" ht="11.25" customHeight="1"/>
    <row r="523" ht="11.25" customHeight="1"/>
    <row r="524" ht="11.25" customHeight="1"/>
    <row r="525" ht="21" customHeight="1"/>
    <row r="526" ht="22.5" customHeight="1"/>
    <row r="527" ht="22.5" customHeight="1"/>
    <row r="528" ht="13.5" customHeight="1"/>
    <row r="529" ht="23.25" customHeight="1"/>
    <row r="530" ht="22.5" customHeight="1"/>
    <row r="531" ht="12" customHeight="1"/>
    <row r="532" ht="12" customHeight="1"/>
    <row r="533" ht="12.75" customHeight="1"/>
    <row r="535" ht="12" customHeight="1"/>
    <row r="536" ht="13.5" customHeight="1"/>
    <row r="537" ht="11.25" customHeight="1"/>
    <row r="538" ht="13.5" customHeight="1"/>
    <row r="539" ht="9.75" customHeight="1"/>
    <row r="540" ht="21.75" customHeight="1"/>
    <row r="541" ht="21.75" customHeight="1"/>
    <row r="542" ht="21" customHeight="1"/>
    <row r="543" ht="21" customHeight="1"/>
    <row r="544" ht="20.25" customHeight="1"/>
    <row r="545" ht="16.5" customHeight="1"/>
    <row r="546" ht="36" customHeight="1"/>
    <row r="547" ht="22.5" customHeight="1"/>
    <row r="548" ht="25.5" customHeight="1"/>
    <row r="549" ht="37.5" customHeight="1"/>
    <row r="550" ht="38.25" customHeight="1"/>
    <row r="551" ht="15" customHeight="1"/>
    <row r="552" ht="23.25" customHeight="1"/>
    <row r="553" ht="61.5" customHeight="1"/>
    <row r="554" ht="38.25" customHeight="1"/>
    <row r="555" ht="51" customHeight="1"/>
    <row r="556" ht="14.25" customHeight="1"/>
    <row r="557" ht="15" customHeight="1"/>
    <row r="558" ht="25.5" customHeight="1"/>
    <row r="559" ht="33" customHeight="1"/>
    <row r="560" ht="32.25" customHeight="1"/>
    <row r="561" ht="24.75" customHeight="1"/>
    <row r="562" ht="21" customHeight="1"/>
    <row r="563" ht="15" customHeight="1"/>
    <row r="564" ht="62.25" customHeight="1"/>
    <row r="565" ht="15.75" customHeight="1"/>
    <row r="566" ht="75" customHeight="1"/>
    <row r="567" ht="14.25" customHeight="1"/>
    <row r="568" ht="63.75" customHeight="1"/>
    <row r="569" ht="14.25" customHeight="1"/>
    <row r="570" ht="50.25" customHeight="1"/>
    <row r="571" ht="12.75" customHeight="1"/>
    <row r="572" ht="12" customHeight="1"/>
    <row r="573" ht="34.5" customHeight="1"/>
    <row r="574" ht="21.75" customHeight="1"/>
    <row r="575" ht="22.5" customHeight="1"/>
    <row r="576" ht="13.5" customHeight="1"/>
    <row r="577" ht="13.5" customHeight="1"/>
    <row r="578" ht="36.75" customHeight="1"/>
    <row r="579" ht="16.5" customHeight="1"/>
    <row r="580" ht="22.5" customHeight="1"/>
    <row r="581" ht="35.25" customHeight="1"/>
    <row r="582" ht="35.25" customHeight="1"/>
    <row r="583" ht="27" customHeight="1"/>
    <row r="584" ht="29.25" customHeight="1"/>
    <row r="585" ht="37.5" customHeight="1"/>
    <row r="586" ht="39.75" customHeight="1"/>
    <row r="587" ht="24" customHeight="1"/>
    <row r="588" ht="39" customHeight="1"/>
    <row r="589" ht="126" customHeight="1"/>
    <row r="590" ht="54.75" customHeight="1"/>
    <row r="591" ht="99.75" customHeight="1"/>
    <row r="592" ht="50.25" customHeight="1"/>
    <row r="593" ht="37.5" customHeight="1"/>
    <row r="594" ht="38.25" customHeight="1"/>
    <row r="595" ht="26.25" customHeight="1"/>
    <row r="596" ht="38.25" customHeight="1"/>
    <row r="597" ht="26.25" customHeight="1"/>
    <row r="598" ht="27.75" customHeight="1"/>
    <row r="599" ht="26.25" customHeight="1"/>
    <row r="600" ht="43.5" customHeight="1"/>
    <row r="601" ht="25.5" customHeight="1"/>
    <row r="602" ht="25.5" customHeight="1"/>
    <row r="603" ht="17.25" customHeight="1"/>
    <row r="604" ht="48.75" customHeight="1"/>
    <row r="605" ht="28.5" customHeight="1"/>
    <row r="606" ht="1.5" customHeight="1" hidden="1"/>
    <row r="607" ht="45" customHeight="1"/>
    <row r="608" ht="3" customHeight="1" hidden="1"/>
    <row r="609" ht="49.5" customHeight="1"/>
  </sheetData>
  <sheetProtection/>
  <mergeCells count="21">
    <mergeCell ref="M5:Q5"/>
    <mergeCell ref="I6:L6"/>
    <mergeCell ref="D6:G6"/>
    <mergeCell ref="N6:Q6"/>
    <mergeCell ref="A1:Q1"/>
    <mergeCell ref="A2:Q2"/>
    <mergeCell ref="A3:Q3"/>
    <mergeCell ref="A5:A7"/>
    <mergeCell ref="B5:B7"/>
    <mergeCell ref="C5:G5"/>
    <mergeCell ref="H5:L5"/>
    <mergeCell ref="M6:M7"/>
    <mergeCell ref="C6:C7"/>
    <mergeCell ref="E4:K4"/>
    <mergeCell ref="K415:N416"/>
    <mergeCell ref="K419:N421"/>
    <mergeCell ref="H6:H7"/>
    <mergeCell ref="A424:B424"/>
    <mergeCell ref="F424:I424"/>
    <mergeCell ref="B415:E416"/>
    <mergeCell ref="B419:E421"/>
  </mergeCells>
  <printOptions horizontalCentered="1"/>
  <pageMargins left="0" right="0" top="0.5905511811023623" bottom="0.3937007874015748" header="0" footer="0"/>
  <pageSetup horizontalDpi="600" verticalDpi="600" orientation="landscape" paperSize="9" scale="95" r:id="rId1"/>
  <headerFooter alignWithMargins="0">
    <oddFooter>&amp;CСтраница &amp;P</oddFooter>
  </headerFooter>
  <rowBreaks count="1" manualBreakCount="1">
    <brk id="32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2011-11-01T10:15:27Z</cp:lastPrinted>
  <dcterms:created xsi:type="dcterms:W3CDTF">2008-07-16T10:24:23Z</dcterms:created>
  <dcterms:modified xsi:type="dcterms:W3CDTF">2011-11-07T07:04:33Z</dcterms:modified>
  <cp:category/>
  <cp:version/>
  <cp:contentType/>
  <cp:contentStatus/>
</cp:coreProperties>
</file>